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tabRatio="589" activeTab="0"/>
  </bookViews>
  <sheets>
    <sheet name="дод7" sheetId="1" r:id="rId1"/>
  </sheets>
  <definedNames>
    <definedName name="_xlnm.Print_Area" localSheetId="0">'дод7'!$B$1:$I$37</definedName>
  </definedNames>
  <calcPr fullCalcOnLoad="1"/>
</workbook>
</file>

<file path=xl/sharedStrings.xml><?xml version="1.0" encoding="utf-8"?>
<sst xmlns="http://schemas.openxmlformats.org/spreadsheetml/2006/main" count="98" uniqueCount="83">
  <si>
    <t>Загальний фонд</t>
  </si>
  <si>
    <t>Спеціальний фонд</t>
  </si>
  <si>
    <t>0620</t>
  </si>
  <si>
    <t>0180</t>
  </si>
  <si>
    <t xml:space="preserve">Всього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</si>
  <si>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</si>
  <si>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</si>
  <si>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t>(тис. грн.)/грн.</t>
  </si>
  <si>
    <t>Найменування місцевої (регіональної) програми</t>
  </si>
  <si>
    <t>Разом загальний та спеціальний фонди</t>
  </si>
  <si>
    <t>ріальної громади на 2016-2019 роки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</si>
  <si>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</si>
  <si>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</si>
  <si>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</si>
  <si>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</si>
  <si>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</si>
  <si>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0110000</t>
  </si>
  <si>
    <t>0763</t>
  </si>
  <si>
    <t>Селищний голова</t>
  </si>
  <si>
    <t>Ю.В.Карапетян</t>
  </si>
  <si>
    <r>
      <t>Перелік місцевих (регіональних) програм, які фінансуватимуться за рахунок коштів
бюджету Комишуваської селищної територіальної громади  у 2018 році</t>
    </r>
    <r>
      <rPr>
        <b/>
        <sz val="18"/>
        <rFont val="Times New Roman"/>
        <family val="1"/>
      </rPr>
      <t xml:space="preserve">
</t>
    </r>
  </si>
  <si>
    <t>Комишуваська селищна територіальна громада</t>
  </si>
  <si>
    <t>0112143</t>
  </si>
  <si>
    <t>2143</t>
  </si>
  <si>
    <t>Програми і централізовані заходи профілактики ВІЛ-інфекції/СНІДу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</si>
  <si>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</si>
  <si>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</si>
  <si>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</si>
  <si>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</si>
  <si>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</si>
  <si>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</si>
  <si>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Програма "Підтримки розвитку комунального закладу "Центр первинної медико-санітарної допомоги" Комишуваської селищної територіалоьної громади на 2017-2020 роки" (затверджена рішенням № 10 від 10.03.2017 року)</t>
  </si>
  <si>
    <t>Програма "Підтримки  догляду та підтримки ВІЛ-інфікованих ,догляду та підтримки   ВІЛ-інфекованих і хворих на СНІД на території Комишуваської селищної ради Оріхівського району (затверджена рішенням № 04 від 04.08.2017 року)</t>
  </si>
  <si>
    <t>Програма "Підтримки   боротьби з онкологічними захворюваннями на території Комишуваської селищної ради Оріхівського району  на 2017-2020роки "( рішення №02 від 04.08.2017р)</t>
  </si>
  <si>
    <t>Програма "Підтримки   Централізованих заходів з лікування хворих на цукровий та нецукровий діабет на території Комишуваської селищної ради Оріхівського району  на 2018-2020роки "( рішення №02 від 22.12.2017р)</t>
  </si>
  <si>
    <t>Програма "Підтримки розвитку  житлово-комунального господарства та благоустрою населених пунктів  Комишуваської селищної територіалоьної громади на 2017-2020 роки" (затверджена рішенням № 49 від 19.07.2017 року)</t>
  </si>
  <si>
    <t>Програма "Підтримки соціально-економічного розвитру   Комишуваської селищної територіалоьної громади на 2017-2020 роки" (затверджена рішенням № 20 від 18.04.2017 року)</t>
  </si>
  <si>
    <t>0119770</t>
  </si>
  <si>
    <t>9770</t>
  </si>
  <si>
    <t>0116030</t>
  </si>
  <si>
    <t>6030</t>
  </si>
  <si>
    <t>Організація благоустрою населених пунктів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</si>
  <si>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</si>
  <si>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</si>
  <si>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</si>
  <si>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</si>
  <si>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</si>
  <si>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</si>
  <si>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</si>
  <si>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Програма розвитку освіти Комишуваської селищної територіальної громади на 2017-2021 роки (затверджена рішенням сесії від 19.05.2017 № 3)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</si>
  <si>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</si>
  <si>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</si>
  <si>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</si>
  <si>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</si>
  <si>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"Рекон  струкція нежитлового будинку , нерухоме майно майнового комплексу, за адресою:Запорізька область ,Оріхіівський район,смт.Комишуваха,вул.Хмельницького богдана,45"</t>
  </si>
  <si>
    <t>1010</t>
  </si>
  <si>
    <t>0910</t>
  </si>
  <si>
    <t>Надання дошкільної освіти</t>
  </si>
  <si>
    <t>Капітальний ремонт санузлів Комишуваської селищної ради за адресою:Запорізька область Оріхііський район ,смт.Комишуваха,вул.Весняна,10" старшої та середньої групи КЗ "ДНЗ "Казка"</t>
  </si>
  <si>
    <t>0111010</t>
  </si>
  <si>
    <t>0118340</t>
  </si>
  <si>
    <t>8340</t>
  </si>
  <si>
    <t>0540</t>
  </si>
  <si>
    <t>Природоохоронні заходи за рахунок цільових фондів</t>
  </si>
  <si>
    <t xml:space="preserve">Придбання багаторічних насаджень 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</si>
  <si>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</si>
  <si>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</si>
  <si>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</si>
  <si>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</si>
  <si>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освіти Запорізької області  на 2018-2022 роки (затверджена рішенням сесії від 30.11.2017 № 54)</t>
  </si>
  <si>
    <t xml:space="preserve">Придбання обладнання та оргтехніки </t>
  </si>
  <si>
    <t>виготовлення кошторисної документації</t>
  </si>
  <si>
    <t>Інші субвенції з місцевого бюджету</t>
  </si>
  <si>
    <t>Програма фінансової підтримки ефективності функціонування системи казначейського обслуговування ,облаштування приміщень у відповідністі до нормативно-правових актів з охорони праці, пожежної бузпеки ,забезпечення поліпшення матеріально-технічної бази та покращення якості послуг управління Державної казначейської служби України в Оріхівському районі Запорізької області на 2018рік"</t>
  </si>
  <si>
    <t>Програма сприяння виконанню депутатських повноважень депутатами Запорізької обласної ради на 2017-2020 року"</t>
  </si>
  <si>
    <t>Програма сприяння виконанню депутатських повноважень депутатами Запорізької обласної ради на 2017-2020 року" придбання комплекту мультимедійного для комунального закладу «Комишуваський територіальний будинок культури» за адресою                  смт. Комишуваха, вул. Б.Хмельницького, буд.39, Оріхівського району  Запорізької області</t>
  </si>
  <si>
    <t>'0112111</t>
  </si>
  <si>
    <t xml:space="preserve">Первинна медикосанітарна допомога 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</si>
  <si>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</si>
  <si>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</si>
  <si>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</si>
  <si>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"Нова сучасна школа"Закупівля дидактичних матеріалів,сучасних меблів ,комп*ютерного обладнання ,відповідного мультимедійного контенту,</t>
  </si>
  <si>
    <t>Додаток № 7
 до рішення Комишуваської  селищної ради від 17.05.2018 № 01 "Про бюджет об’єднаної територіальної громади  Комишуваської селищної ради на 2018 рік"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</si>
</sst>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.0000"/>
  </numFmts>
  <fonts count="7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17" borderId="0" applyNumberFormat="0" applyBorder="0" applyAlignment="0" applyProtection="0"/>
    <xf numFmtId="0" fontId="54" fillId="27" borderId="0" applyNumberFormat="0" applyBorder="0" applyAlignment="0" applyProtection="0"/>
    <xf numFmtId="0" fontId="18" fillId="19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33" borderId="0" applyNumberFormat="0" applyBorder="0" applyAlignment="0" applyProtection="0"/>
    <xf numFmtId="0" fontId="25" fillId="0" borderId="0">
      <alignment/>
      <protection/>
    </xf>
    <xf numFmtId="0" fontId="54" fillId="34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39" borderId="0" applyNumberFormat="0" applyBorder="0" applyAlignment="0" applyProtection="0"/>
    <xf numFmtId="0" fontId="54" fillId="40" borderId="0" applyNumberFormat="0" applyBorder="0" applyAlignment="0" applyProtection="0"/>
    <xf numFmtId="0" fontId="18" fillId="29" borderId="0" applyNumberFormat="0" applyBorder="0" applyAlignment="0" applyProtection="0"/>
    <xf numFmtId="0" fontId="54" fillId="41" borderId="0" applyNumberFormat="0" applyBorder="0" applyAlignment="0" applyProtection="0"/>
    <xf numFmtId="0" fontId="18" fillId="31" borderId="0" applyNumberFormat="0" applyBorder="0" applyAlignment="0" applyProtection="0"/>
    <xf numFmtId="0" fontId="54" fillId="42" borderId="0" applyNumberFormat="0" applyBorder="0" applyAlignment="0" applyProtection="0"/>
    <xf numFmtId="0" fontId="18" fillId="43" borderId="0" applyNumberFormat="0" applyBorder="0" applyAlignment="0" applyProtection="0"/>
    <xf numFmtId="0" fontId="55" fillId="44" borderId="1" applyNumberFormat="0" applyAlignment="0" applyProtection="0"/>
    <xf numFmtId="0" fontId="12" fillId="13" borderId="2" applyNumberFormat="0" applyAlignment="0" applyProtection="0"/>
    <xf numFmtId="0" fontId="56" fillId="45" borderId="3" applyNumberFormat="0" applyAlignment="0" applyProtection="0"/>
    <xf numFmtId="0" fontId="13" fillId="46" borderId="4" applyNumberFormat="0" applyAlignment="0" applyProtection="0"/>
    <xf numFmtId="0" fontId="57" fillId="45" borderId="1" applyNumberFormat="0" applyAlignment="0" applyProtection="0"/>
    <xf numFmtId="0" fontId="2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top"/>
      <protection/>
    </xf>
    <xf numFmtId="0" fontId="61" fillId="0" borderId="8" applyNumberFormat="0" applyFill="0" applyAlignment="0" applyProtection="0"/>
    <xf numFmtId="0" fontId="17" fillId="0" borderId="9" applyNumberFormat="0" applyFill="0" applyAlignment="0" applyProtection="0"/>
    <xf numFmtId="0" fontId="62" fillId="47" borderId="10" applyNumberFormat="0" applyAlignment="0" applyProtection="0"/>
    <xf numFmtId="0" fontId="15" fillId="48" borderId="11" applyNumberFormat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2" fillId="5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51" borderId="0" applyNumberFormat="0" applyBorder="0" applyAlignment="0" applyProtection="0"/>
    <xf numFmtId="0" fontId="11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9" fillId="53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0">
      <alignment/>
      <protection/>
    </xf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10" fillId="7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justify"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NumberFormat="1" applyFont="1" applyFill="1" applyBorder="1" applyAlignment="1" applyProtection="1">
      <alignment vertical="center" wrapText="1"/>
      <protection/>
    </xf>
    <xf numFmtId="180" fontId="32" fillId="0" borderId="18" xfId="95" applyNumberFormat="1" applyFont="1" applyBorder="1" applyAlignment="1">
      <alignment vertical="center"/>
      <protection/>
    </xf>
    <xf numFmtId="180" fontId="32" fillId="0" borderId="18" xfId="95" applyNumberFormat="1" applyFont="1" applyBorder="1">
      <alignment vertical="top"/>
      <protection/>
    </xf>
    <xf numFmtId="0" fontId="4" fillId="0" borderId="0" xfId="0" applyFont="1" applyFill="1" applyAlignment="1">
      <alignment vertical="center"/>
    </xf>
    <xf numFmtId="180" fontId="33" fillId="0" borderId="18" xfId="95" applyNumberFormat="1" applyFont="1" applyBorder="1">
      <alignment vertical="top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/>
    </xf>
    <xf numFmtId="180" fontId="32" fillId="0" borderId="18" xfId="0" applyNumberFormat="1" applyFont="1" applyBorder="1" applyAlignment="1">
      <alignment vertical="justify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0" fontId="33" fillId="0" borderId="18" xfId="95" applyNumberFormat="1" applyFont="1" applyBorder="1" applyAlignment="1">
      <alignment horizontal="left" vertical="top" wrapText="1"/>
      <protection/>
    </xf>
    <xf numFmtId="2" fontId="4" fillId="0" borderId="18" xfId="0" applyNumberFormat="1" applyFont="1" applyBorder="1" applyAlignment="1">
      <alignment horizontal="left" vertical="top" wrapText="1"/>
    </xf>
    <xf numFmtId="0" fontId="70" fillId="0" borderId="18" xfId="0" applyFont="1" applyBorder="1" applyAlignment="1" quotePrefix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vertical="center" wrapText="1"/>
    </xf>
    <xf numFmtId="2" fontId="70" fillId="0" borderId="18" xfId="0" applyNumberFormat="1" applyFont="1" applyBorder="1" applyAlignment="1" quotePrefix="1">
      <alignment vertical="center" wrapText="1"/>
    </xf>
    <xf numFmtId="0" fontId="71" fillId="0" borderId="18" xfId="0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vertical="center" wrapText="1"/>
    </xf>
    <xf numFmtId="2" fontId="70" fillId="0" borderId="18" xfId="0" applyNumberFormat="1" applyFont="1" applyBorder="1" applyAlignment="1" quotePrefix="1">
      <alignment horizontal="center" vertical="center" wrapText="1"/>
    </xf>
    <xf numFmtId="2" fontId="72" fillId="55" borderId="18" xfId="0" applyNumberFormat="1" applyFont="1" applyFill="1" applyBorder="1" applyAlignment="1">
      <alignment vertical="center" wrapText="1"/>
    </xf>
    <xf numFmtId="2" fontId="73" fillId="55" borderId="18" xfId="0" applyNumberFormat="1" applyFont="1" applyFill="1" applyBorder="1" applyAlignment="1">
      <alignment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74" fillId="0" borderId="18" xfId="0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80" fontId="33" fillId="0" borderId="18" xfId="95" applyNumberFormat="1" applyFont="1" applyBorder="1" applyAlignment="1">
      <alignment vertical="center" wrapText="1"/>
      <protection/>
    </xf>
    <xf numFmtId="180" fontId="33" fillId="0" borderId="18" xfId="95" applyNumberFormat="1" applyFont="1" applyBorder="1" applyAlignment="1">
      <alignment vertical="top" wrapText="1"/>
      <protection/>
    </xf>
    <xf numFmtId="0" fontId="75" fillId="0" borderId="20" xfId="0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76" fillId="0" borderId="18" xfId="0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vertical="center" wrapText="1"/>
    </xf>
    <xf numFmtId="2" fontId="2" fillId="0" borderId="0" xfId="0" applyNumberFormat="1" applyFont="1" applyFill="1" applyAlignment="1" applyProtection="1">
      <alignment/>
      <protection/>
    </xf>
    <xf numFmtId="2" fontId="73" fillId="0" borderId="20" xfId="0" applyNumberFormat="1" applyFont="1" applyBorder="1" applyAlignment="1" quotePrefix="1">
      <alignment horizontal="center" vertical="center" wrapText="1"/>
    </xf>
    <xf numFmtId="2" fontId="73" fillId="0" borderId="21" xfId="0" applyNumberFormat="1" applyFont="1" applyBorder="1" applyAlignment="1" quotePrefix="1">
      <alignment horizontal="center" vertical="center" wrapText="1"/>
    </xf>
    <xf numFmtId="2" fontId="73" fillId="0" borderId="17" xfId="0" applyNumberFormat="1" applyFont="1" applyBorder="1" applyAlignment="1" quotePrefix="1">
      <alignment horizontal="center" vertical="center" wrapText="1"/>
    </xf>
    <xf numFmtId="0" fontId="73" fillId="0" borderId="20" xfId="0" applyFont="1" applyBorder="1" applyAlignment="1" quotePrefix="1">
      <alignment horizontal="center" vertical="center" wrapText="1"/>
    </xf>
    <xf numFmtId="0" fontId="73" fillId="0" borderId="21" xfId="0" applyFont="1" applyBorder="1" applyAlignment="1" quotePrefix="1">
      <alignment horizontal="center" vertical="center" wrapText="1"/>
    </xf>
    <xf numFmtId="0" fontId="73" fillId="0" borderId="17" xfId="0" applyFont="1" applyBorder="1" applyAlignment="1" quotePrefix="1">
      <alignment horizontal="center" vertical="center" wrapText="1"/>
    </xf>
    <xf numFmtId="2" fontId="4" fillId="0" borderId="20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0" xfId="0" applyNumberFormat="1" applyFont="1" applyFill="1" applyAlignment="1" applyProtection="1">
      <alignment horizontal="left" vertical="top"/>
      <protection/>
    </xf>
    <xf numFmtId="9" fontId="3" fillId="0" borderId="0" xfId="113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0" borderId="20" xfId="0" applyFont="1" applyBorder="1" applyAlignment="1" quotePrefix="1">
      <alignment horizontal="center"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left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2" fontId="73" fillId="0" borderId="20" xfId="0" applyNumberFormat="1" applyFont="1" applyBorder="1" applyAlignment="1" quotePrefix="1">
      <alignment horizontal="left" vertical="center" wrapText="1"/>
    </xf>
    <xf numFmtId="2" fontId="73" fillId="0" borderId="21" xfId="0" applyNumberFormat="1" applyFont="1" applyBorder="1" applyAlignment="1" quotePrefix="1">
      <alignment horizontal="left" vertical="center" wrapText="1"/>
    </xf>
    <xf numFmtId="2" fontId="73" fillId="0" borderId="17" xfId="0" applyNumberFormat="1" applyFont="1" applyBorder="1" applyAlignment="1" quotePrefix="1">
      <alignment horizontal="left"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0" fillId="0" borderId="20" xfId="0" applyFont="1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70" fillId="0" borderId="20" xfId="0" applyNumberFormat="1" applyFont="1" applyBorder="1" applyAlignment="1" quotePrefix="1">
      <alignment horizontal="center" vertical="center" wrapText="1"/>
    </xf>
    <xf numFmtId="2" fontId="74" fillId="0" borderId="20" xfId="0" applyNumberFormat="1" applyFont="1" applyBorder="1" applyAlignment="1" quotePrefix="1">
      <alignment vertical="center" wrapText="1"/>
    </xf>
    <xf numFmtId="2" fontId="74" fillId="0" borderId="21" xfId="0" applyNumberFormat="1" applyFont="1" applyBorder="1" applyAlignment="1" quotePrefix="1">
      <alignment vertical="center" wrapText="1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meresha_0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3" xfId="105"/>
    <cellStyle name="Обычный 4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Стиль 1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0"/>
  <sheetViews>
    <sheetView tabSelected="1" view="pageBreakPreview" zoomScale="75" zoomScaleNormal="80" zoomScaleSheetLayoutView="75" zoomScalePageLayoutView="0" workbookViewId="0" topLeftCell="G1">
      <selection activeCell="G2" sqref="G2:I2"/>
    </sheetView>
  </sheetViews>
  <sheetFormatPr defaultColWidth="7.8515625" defaultRowHeight="12.75"/>
  <cols>
    <col min="1" max="1" width="3.28125" style="3" hidden="1" customWidth="1"/>
    <col min="2" max="2" width="14.140625" style="3" customWidth="1"/>
    <col min="3" max="3" width="13.8515625" style="3" customWidth="1"/>
    <col min="4" max="4" width="11.7109375" style="3" customWidth="1"/>
    <col min="5" max="5" width="104.140625" style="3" customWidth="1"/>
    <col min="6" max="6" width="148.57421875" style="3" customWidth="1"/>
    <col min="7" max="7" width="21.421875" style="3" customWidth="1"/>
    <col min="8" max="8" width="20.00390625" style="3" customWidth="1"/>
    <col min="9" max="9" width="21.140625" style="3" customWidth="1"/>
    <col min="10" max="149" width="7.8515625" style="32" customWidth="1"/>
    <col min="150" max="16384" width="7.8515625" style="4" customWidth="1"/>
  </cols>
  <sheetData>
    <row r="1" spans="1:149" s="2" customFormat="1" ht="13.5" customHeight="1">
      <c r="A1" s="1"/>
      <c r="B1" s="75"/>
      <c r="C1" s="75"/>
      <c r="D1" s="75"/>
      <c r="E1" s="75"/>
      <c r="F1" s="75"/>
      <c r="G1" s="75"/>
      <c r="H1" s="75"/>
      <c r="I1" s="75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7:9" ht="104.25" customHeight="1">
      <c r="G2" s="76" t="s">
        <v>82</v>
      </c>
      <c r="H2" s="76"/>
      <c r="I2" s="76"/>
    </row>
    <row r="3" spans="2:9" ht="65.25" customHeight="1">
      <c r="B3" s="77" t="s">
        <v>20</v>
      </c>
      <c r="C3" s="78"/>
      <c r="D3" s="78"/>
      <c r="E3" s="78"/>
      <c r="F3" s="78"/>
      <c r="G3" s="78"/>
      <c r="H3" s="78"/>
      <c r="I3" s="78"/>
    </row>
    <row r="4" spans="2:9" ht="18" customHeight="1">
      <c r="B4" s="11"/>
      <c r="C4" s="12"/>
      <c r="D4" s="12"/>
      <c r="E4" s="12"/>
      <c r="F4" s="13"/>
      <c r="G4" s="13"/>
      <c r="H4" s="14"/>
      <c r="I4" s="15" t="s">
        <v>7</v>
      </c>
    </row>
    <row r="5" spans="1:9" ht="103.5" customHeight="1">
      <c r="A5" s="5"/>
      <c r="B5" s="16" t="s">
        <v>12</v>
      </c>
      <c r="C5" s="16" t="s">
        <v>13</v>
      </c>
      <c r="D5" s="17" t="s">
        <v>14</v>
      </c>
      <c r="E5" s="18" t="s">
        <v>15</v>
      </c>
      <c r="F5" s="19" t="s">
        <v>8</v>
      </c>
      <c r="G5" s="20" t="s">
        <v>0</v>
      </c>
      <c r="H5" s="19" t="s">
        <v>1</v>
      </c>
      <c r="I5" s="19" t="s">
        <v>9</v>
      </c>
    </row>
    <row r="6" spans="1:149" s="23" customFormat="1" ht="39" customHeight="1">
      <c r="A6" s="7"/>
      <c r="B6" s="37" t="s">
        <v>16</v>
      </c>
      <c r="C6" s="38"/>
      <c r="D6" s="39"/>
      <c r="E6" s="40" t="s">
        <v>21</v>
      </c>
      <c r="F6" s="22"/>
      <c r="G6" s="21">
        <f>G31</f>
        <v>15418357</v>
      </c>
      <c r="H6" s="21">
        <f>H31</f>
        <v>10174350</v>
      </c>
      <c r="I6" s="21">
        <f>I31</f>
        <v>30615824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</row>
    <row r="7" spans="1:9" s="9" customFormat="1" ht="77.25" customHeight="1">
      <c r="A7" s="52"/>
      <c r="B7" s="53" t="s">
        <v>50</v>
      </c>
      <c r="C7" s="53" t="s">
        <v>51</v>
      </c>
      <c r="D7" s="54" t="s">
        <v>52</v>
      </c>
      <c r="E7" s="55" t="s">
        <v>53</v>
      </c>
      <c r="F7" s="26" t="s">
        <v>54</v>
      </c>
      <c r="G7" s="56"/>
      <c r="H7" s="56">
        <v>1084643</v>
      </c>
      <c r="I7" s="56">
        <f>SUM(G7:H7)</f>
        <v>1084643</v>
      </c>
    </row>
    <row r="8" spans="1:149" s="23" customFormat="1" ht="39" customHeight="1">
      <c r="A8" s="7"/>
      <c r="B8" s="53" t="s">
        <v>59</v>
      </c>
      <c r="C8" s="53" t="s">
        <v>55</v>
      </c>
      <c r="D8" s="54" t="s">
        <v>56</v>
      </c>
      <c r="E8" s="55" t="s">
        <v>57</v>
      </c>
      <c r="F8" s="57" t="s">
        <v>58</v>
      </c>
      <c r="G8" s="21"/>
      <c r="H8" s="21">
        <v>3481801</v>
      </c>
      <c r="I8" s="21">
        <f>SUM(H8)</f>
        <v>3481801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</row>
    <row r="9" spans="1:149" s="23" customFormat="1" ht="60.75" customHeight="1">
      <c r="A9" s="7"/>
      <c r="B9" s="59" t="str">
        <f>B10</f>
        <v>0111020</v>
      </c>
      <c r="C9" s="59" t="str">
        <f>C10</f>
        <v>1020</v>
      </c>
      <c r="D9" s="60" t="str">
        <f>D10</f>
        <v>0921</v>
      </c>
      <c r="E9" s="61" t="s">
        <v>48</v>
      </c>
      <c r="F9" s="57"/>
      <c r="G9" s="21">
        <v>14065</v>
      </c>
      <c r="H9" s="21">
        <v>440707</v>
      </c>
      <c r="I9" s="21">
        <f>SUM(G9:H9)</f>
        <v>454772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</row>
    <row r="10" spans="1:149" s="23" customFormat="1" ht="39" customHeight="1">
      <c r="A10" s="7"/>
      <c r="B10" s="81" t="s">
        <v>45</v>
      </c>
      <c r="C10" s="81" t="s">
        <v>46</v>
      </c>
      <c r="D10" s="83" t="s">
        <v>47</v>
      </c>
      <c r="E10" s="85" t="s">
        <v>48</v>
      </c>
      <c r="F10" s="22"/>
      <c r="G10" s="21"/>
      <c r="H10" s="21">
        <v>414035</v>
      </c>
      <c r="I10" s="21">
        <f>SUM(H10)</f>
        <v>414035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</row>
    <row r="11" spans="1:149" s="23" customFormat="1" ht="51.75" customHeight="1">
      <c r="A11" s="7"/>
      <c r="B11" s="82"/>
      <c r="C11" s="82"/>
      <c r="D11" s="84"/>
      <c r="E11" s="86"/>
      <c r="F11" s="35" t="s">
        <v>49</v>
      </c>
      <c r="G11" s="46">
        <v>5561355</v>
      </c>
      <c r="H11" s="24">
        <v>673366</v>
      </c>
      <c r="I11" s="21">
        <f>G11+H11</f>
        <v>6234721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</row>
    <row r="12" spans="1:149" s="23" customFormat="1" ht="51.75" customHeight="1">
      <c r="A12" s="7"/>
      <c r="B12" s="70" t="s">
        <v>45</v>
      </c>
      <c r="C12" s="70" t="s">
        <v>46</v>
      </c>
      <c r="D12" s="67" t="s">
        <v>47</v>
      </c>
      <c r="E12" s="87" t="s">
        <v>48</v>
      </c>
      <c r="F12" s="35" t="s">
        <v>69</v>
      </c>
      <c r="G12" s="46"/>
      <c r="H12" s="24">
        <v>1667181</v>
      </c>
      <c r="I12" s="21">
        <f>H12</f>
        <v>1667181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</row>
    <row r="13" spans="1:149" s="23" customFormat="1" ht="51.75" customHeight="1">
      <c r="A13" s="7"/>
      <c r="B13" s="71"/>
      <c r="C13" s="71"/>
      <c r="D13" s="68"/>
      <c r="E13" s="88"/>
      <c r="F13" s="35" t="s">
        <v>81</v>
      </c>
      <c r="G13" s="46">
        <v>14065</v>
      </c>
      <c r="H13" s="24">
        <v>426642</v>
      </c>
      <c r="I13" s="21">
        <f>SUM(G13:H13)</f>
        <v>440707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</row>
    <row r="14" spans="1:149" s="9" customFormat="1" ht="46.5" customHeight="1">
      <c r="A14" s="7"/>
      <c r="B14" s="72"/>
      <c r="C14" s="72"/>
      <c r="D14" s="69"/>
      <c r="E14" s="89"/>
      <c r="F14" s="36"/>
      <c r="G14" s="47">
        <v>5561355</v>
      </c>
      <c r="H14" s="24">
        <v>72111</v>
      </c>
      <c r="I14" s="21">
        <f>G14+H14</f>
        <v>5633466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</row>
    <row r="15" spans="1:149" s="9" customFormat="1" ht="39.75" customHeight="1">
      <c r="A15" s="7"/>
      <c r="B15" s="48"/>
      <c r="C15" s="48"/>
      <c r="D15" s="49"/>
      <c r="E15" s="50"/>
      <c r="F15" s="35" t="s">
        <v>74</v>
      </c>
      <c r="G15" s="46">
        <f>G16+G17+G18</f>
        <v>518275</v>
      </c>
      <c r="H15" s="24"/>
      <c r="I15" s="21">
        <f>G15+H15</f>
        <v>518275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</row>
    <row r="16" spans="1:149" s="9" customFormat="1" ht="37.5" customHeight="1">
      <c r="A16" s="7"/>
      <c r="B16" s="42" t="s">
        <v>22</v>
      </c>
      <c r="C16" s="42" t="s">
        <v>23</v>
      </c>
      <c r="D16" s="43" t="s">
        <v>17</v>
      </c>
      <c r="E16" s="44" t="s">
        <v>24</v>
      </c>
      <c r="F16" s="35" t="s">
        <v>32</v>
      </c>
      <c r="G16" s="47">
        <v>16200</v>
      </c>
      <c r="H16" s="24"/>
      <c r="I16" s="21">
        <f>G16+H16</f>
        <v>16200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</row>
    <row r="17" spans="1:149" s="9" customFormat="1" ht="39.75" customHeight="1">
      <c r="A17" s="7"/>
      <c r="B17" s="42" t="s">
        <v>25</v>
      </c>
      <c r="C17" s="42" t="s">
        <v>26</v>
      </c>
      <c r="D17" s="43" t="s">
        <v>17</v>
      </c>
      <c r="E17" s="44" t="s">
        <v>27</v>
      </c>
      <c r="F17" s="35" t="s">
        <v>34</v>
      </c>
      <c r="G17" s="47">
        <v>378875</v>
      </c>
      <c r="H17" s="24"/>
      <c r="I17" s="21">
        <f>G17+H17</f>
        <v>378875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</row>
    <row r="18" spans="1:149" s="9" customFormat="1" ht="39.75" customHeight="1">
      <c r="A18" s="7"/>
      <c r="B18" s="42" t="s">
        <v>28</v>
      </c>
      <c r="C18" s="42" t="s">
        <v>29</v>
      </c>
      <c r="D18" s="43" t="s">
        <v>17</v>
      </c>
      <c r="E18" s="44" t="s">
        <v>30</v>
      </c>
      <c r="F18" s="35" t="s">
        <v>33</v>
      </c>
      <c r="G18" s="47">
        <v>123200</v>
      </c>
      <c r="H18" s="24"/>
      <c r="I18" s="21">
        <f>G18+H18</f>
        <v>123200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</row>
    <row r="19" spans="1:149" s="9" customFormat="1" ht="39.75" customHeight="1">
      <c r="A19" s="7"/>
      <c r="B19" s="42" t="s">
        <v>76</v>
      </c>
      <c r="C19" s="42">
        <v>2111</v>
      </c>
      <c r="D19" s="43">
        <v>726</v>
      </c>
      <c r="E19" s="62" t="s">
        <v>77</v>
      </c>
      <c r="F19" s="35" t="s">
        <v>31</v>
      </c>
      <c r="G19" s="47"/>
      <c r="H19" s="24">
        <v>500000</v>
      </c>
      <c r="I19" s="21">
        <f>SUM(H19)</f>
        <v>500000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</row>
    <row r="20" spans="1:149" s="9" customFormat="1" ht="39.75" customHeight="1">
      <c r="A20" s="7"/>
      <c r="B20" s="53" t="s">
        <v>65</v>
      </c>
      <c r="C20" s="53" t="s">
        <v>66</v>
      </c>
      <c r="D20" s="54" t="s">
        <v>67</v>
      </c>
      <c r="E20" s="97" t="s">
        <v>68</v>
      </c>
      <c r="F20" s="58" t="s">
        <v>70</v>
      </c>
      <c r="G20" s="47"/>
      <c r="H20" s="24">
        <v>98688</v>
      </c>
      <c r="I20" s="21">
        <f>SUM(G20:H20)</f>
        <v>98688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</row>
    <row r="21" spans="1:149" s="9" customFormat="1" ht="39.75" customHeight="1">
      <c r="A21" s="7"/>
      <c r="B21" s="53"/>
      <c r="C21" s="53"/>
      <c r="D21" s="54"/>
      <c r="E21" s="98"/>
      <c r="F21" s="58" t="s">
        <v>75</v>
      </c>
      <c r="G21" s="47"/>
      <c r="H21" s="24">
        <v>240000</v>
      </c>
      <c r="I21" s="21">
        <f>SUM(G21:H21)</f>
        <v>240000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</row>
    <row r="22" spans="1:149" s="9" customFormat="1" ht="39.75" customHeight="1">
      <c r="A22" s="7"/>
      <c r="B22" s="53"/>
      <c r="C22" s="53"/>
      <c r="D22" s="54"/>
      <c r="E22" s="92"/>
      <c r="F22" s="58" t="s">
        <v>71</v>
      </c>
      <c r="G22" s="47"/>
      <c r="H22" s="24">
        <v>15300</v>
      </c>
      <c r="I22" s="21">
        <f>SUM(G22:H22)</f>
        <v>15300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</row>
    <row r="23" spans="1:149" s="9" customFormat="1" ht="48.75" customHeight="1">
      <c r="A23" s="25"/>
      <c r="B23" s="37" t="s">
        <v>39</v>
      </c>
      <c r="C23" s="37" t="s">
        <v>40</v>
      </c>
      <c r="D23" s="45" t="s">
        <v>2</v>
      </c>
      <c r="E23" s="41" t="s">
        <v>41</v>
      </c>
      <c r="F23" s="36" t="s">
        <v>35</v>
      </c>
      <c r="G23" s="22">
        <v>2089665</v>
      </c>
      <c r="H23" s="24">
        <v>351886</v>
      </c>
      <c r="I23" s="21">
        <f>G23+H23</f>
        <v>2441551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</row>
    <row r="24" spans="1:149" s="9" customFormat="1" ht="48.75" customHeight="1">
      <c r="A24" s="25"/>
      <c r="B24" s="37" t="s">
        <v>42</v>
      </c>
      <c r="C24" s="37" t="s">
        <v>43</v>
      </c>
      <c r="D24" s="45" t="s">
        <v>3</v>
      </c>
      <c r="E24" s="41" t="s">
        <v>44</v>
      </c>
      <c r="F24" s="73" t="s">
        <v>36</v>
      </c>
      <c r="G24" s="22">
        <v>5897088</v>
      </c>
      <c r="H24" s="24"/>
      <c r="I24" s="21">
        <f>SUM(G24:H24)</f>
        <v>5897088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</row>
    <row r="25" spans="1:149" s="9" customFormat="1" ht="48.75" customHeight="1">
      <c r="A25" s="25"/>
      <c r="B25" s="37" t="s">
        <v>42</v>
      </c>
      <c r="C25" s="37" t="s">
        <v>43</v>
      </c>
      <c r="D25" s="45" t="s">
        <v>3</v>
      </c>
      <c r="E25" s="41" t="s">
        <v>44</v>
      </c>
      <c r="F25" s="74"/>
      <c r="G25" s="22"/>
      <c r="H25" s="24">
        <v>0</v>
      </c>
      <c r="I25" s="21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</row>
    <row r="26" spans="1:149" s="9" customFormat="1" ht="48.75" customHeight="1">
      <c r="A26" s="25"/>
      <c r="B26" s="93" t="s">
        <v>37</v>
      </c>
      <c r="C26" s="93" t="s">
        <v>38</v>
      </c>
      <c r="D26" s="96" t="s">
        <v>3</v>
      </c>
      <c r="E26" s="90" t="s">
        <v>72</v>
      </c>
      <c r="F26" s="73" t="s">
        <v>36</v>
      </c>
      <c r="G26" s="22"/>
      <c r="H26" s="24"/>
      <c r="I26" s="21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</row>
    <row r="27" spans="1:149" s="9" customFormat="1" ht="44.25" customHeight="1" hidden="1">
      <c r="A27" s="7"/>
      <c r="B27" s="94"/>
      <c r="C27" s="94"/>
      <c r="D27" s="94"/>
      <c r="E27" s="91"/>
      <c r="F27" s="74"/>
      <c r="G27" s="22">
        <v>1331974</v>
      </c>
      <c r="H27" s="24">
        <v>0</v>
      </c>
      <c r="I27" s="21">
        <f>G27+H27</f>
        <v>1331974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</row>
    <row r="28" spans="1:149" s="9" customFormat="1" ht="44.25" customHeight="1">
      <c r="A28" s="7"/>
      <c r="B28" s="95"/>
      <c r="C28" s="95"/>
      <c r="D28" s="95"/>
      <c r="E28" s="92"/>
      <c r="F28" s="51" t="s">
        <v>49</v>
      </c>
      <c r="G28" s="24"/>
      <c r="H28" s="24">
        <v>700000</v>
      </c>
      <c r="I28" s="21">
        <f>SUM(H28)</f>
        <v>700000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</row>
    <row r="29" spans="1:149" s="9" customFormat="1" ht="78.75" customHeight="1">
      <c r="A29" s="7"/>
      <c r="B29" s="63" t="s">
        <v>78</v>
      </c>
      <c r="C29" s="63" t="s">
        <v>79</v>
      </c>
      <c r="D29" s="64" t="s">
        <v>3</v>
      </c>
      <c r="E29" s="65" t="s">
        <v>80</v>
      </c>
      <c r="F29" s="51" t="s">
        <v>73</v>
      </c>
      <c r="G29" s="24">
        <v>20000</v>
      </c>
      <c r="H29" s="24"/>
      <c r="I29" s="21">
        <f>SUM(G29:H29)</f>
        <v>20000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</row>
    <row r="30" spans="1:149" s="9" customFormat="1" ht="44.25" customHeight="1">
      <c r="A30" s="7"/>
      <c r="B30" s="53" t="s">
        <v>60</v>
      </c>
      <c r="C30" s="53" t="s">
        <v>61</v>
      </c>
      <c r="D30" s="54" t="s">
        <v>62</v>
      </c>
      <c r="E30" s="55" t="s">
        <v>63</v>
      </c>
      <c r="F30" s="51" t="s">
        <v>64</v>
      </c>
      <c r="G30" s="22">
        <v>0</v>
      </c>
      <c r="H30" s="24">
        <v>7990</v>
      </c>
      <c r="I30" s="21">
        <f>SUM(H30)</f>
        <v>7990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</row>
    <row r="31" spans="1:149" s="9" customFormat="1" ht="18.75" customHeight="1">
      <c r="A31" s="7"/>
      <c r="B31" s="26"/>
      <c r="C31" s="26"/>
      <c r="D31" s="27"/>
      <c r="E31" s="28" t="s">
        <v>4</v>
      </c>
      <c r="F31" s="29"/>
      <c r="G31" s="30">
        <f>G15+G11+G27+G23+G24+G20+G22+G25+G29</f>
        <v>15418357</v>
      </c>
      <c r="H31" s="30">
        <f>SUM(H7:H30)</f>
        <v>10174350</v>
      </c>
      <c r="I31" s="30">
        <f>SUM(I8:I30)</f>
        <v>30615824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</row>
    <row r="32" spans="6:8" ht="12.75" customHeight="1" hidden="1">
      <c r="F32" s="6" t="s">
        <v>10</v>
      </c>
      <c r="H32" s="66">
        <f>SUM(H7:H31)</f>
        <v>20348700</v>
      </c>
    </row>
    <row r="33" spans="2:9" ht="23.25" customHeight="1">
      <c r="B33" s="79" t="s">
        <v>11</v>
      </c>
      <c r="C33" s="79"/>
      <c r="D33" s="79"/>
      <c r="E33" s="79"/>
      <c r="F33" s="79"/>
      <c r="G33" s="79"/>
      <c r="H33" s="79"/>
      <c r="I33" s="79"/>
    </row>
    <row r="34" spans="2:9" ht="15.75" customHeight="1">
      <c r="B34" s="80" t="s">
        <v>5</v>
      </c>
      <c r="C34" s="80"/>
      <c r="D34" s="80"/>
      <c r="E34" s="80"/>
      <c r="F34" s="80"/>
      <c r="G34" s="80"/>
      <c r="H34" s="80"/>
      <c r="I34" s="80"/>
    </row>
    <row r="35" spans="2:9" ht="29.25" customHeight="1">
      <c r="B35" s="80" t="s">
        <v>6</v>
      </c>
      <c r="C35" s="80"/>
      <c r="D35" s="80"/>
      <c r="E35" s="80"/>
      <c r="F35" s="80"/>
      <c r="G35" s="80"/>
      <c r="H35" s="80"/>
      <c r="I35" s="80"/>
    </row>
    <row r="36" ht="12.75" hidden="1"/>
    <row r="37" spans="1:149" s="9" customFormat="1" ht="18.75">
      <c r="A37" s="7"/>
      <c r="B37" s="8" t="s">
        <v>18</v>
      </c>
      <c r="C37" s="7"/>
      <c r="D37" s="7"/>
      <c r="E37" s="7"/>
      <c r="G37" s="10" t="s">
        <v>19</v>
      </c>
      <c r="H37" s="7"/>
      <c r="I37" s="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</row>
    <row r="40" ht="12.75">
      <c r="I40" s="4"/>
    </row>
  </sheetData>
  <sheetProtection/>
  <mergeCells count="21">
    <mergeCell ref="B35:I35"/>
    <mergeCell ref="B33:I33"/>
    <mergeCell ref="B34:I34"/>
    <mergeCell ref="B10:B11"/>
    <mergeCell ref="C10:C11"/>
    <mergeCell ref="D10:D11"/>
    <mergeCell ref="E10:E11"/>
    <mergeCell ref="E12:E14"/>
    <mergeCell ref="E26:E28"/>
    <mergeCell ref="B26:B28"/>
    <mergeCell ref="C26:C28"/>
    <mergeCell ref="D12:D14"/>
    <mergeCell ref="C12:C14"/>
    <mergeCell ref="B12:B14"/>
    <mergeCell ref="F26:F27"/>
    <mergeCell ref="F24:F25"/>
    <mergeCell ref="B1:I1"/>
    <mergeCell ref="G2:I2"/>
    <mergeCell ref="B3:I3"/>
    <mergeCell ref="D26:D28"/>
    <mergeCell ref="E20:E22"/>
  </mergeCells>
  <printOptions/>
  <pageMargins left="0.5118110236220472" right="0.5118110236220472" top="1.141732283464567" bottom="0.5511811023622047" header="0.31496062992125984" footer="0.31496062992125984"/>
  <pageSetup fitToHeight="2" horizontalDpi="600" verticalDpi="600" orientation="landscape" paperSize="9" scale="42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Asusx540l</cp:lastModifiedBy>
  <cp:lastPrinted>2018-05-08T05:33:47Z</cp:lastPrinted>
  <dcterms:created xsi:type="dcterms:W3CDTF">2016-04-20T11:20:28Z</dcterms:created>
  <dcterms:modified xsi:type="dcterms:W3CDTF">2018-05-22T08:51:56Z</dcterms:modified>
  <cp:category/>
  <cp:version/>
  <cp:contentType/>
  <cp:contentStatus/>
</cp:coreProperties>
</file>