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730" windowHeight="11760" tabRatio="589" activeTab="0"/>
  </bookViews>
  <sheets>
    <sheet name="дод7" sheetId="1" r:id="rId1"/>
  </sheets>
  <definedNames>
    <definedName name="_xlnm.Print_Area" localSheetId="0">'дод7'!$B$1:$J$41</definedName>
  </definedNames>
  <calcPr fullCalcOnLoad="1"/>
</workbook>
</file>

<file path=xl/sharedStrings.xml><?xml version="1.0" encoding="utf-8"?>
<sst xmlns="http://schemas.openxmlformats.org/spreadsheetml/2006/main" count="114" uniqueCount="87">
  <si>
    <t>Загальний фонд</t>
  </si>
  <si>
    <t>Спеціальний фонд</t>
  </si>
  <si>
    <t>0620</t>
  </si>
  <si>
    <t>0180</t>
  </si>
  <si>
    <t xml:space="preserve">Всього 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</si>
  <si>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</si>
  <si>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  </r>
  </si>
  <si>
    <t>(тис. грн.)/грн.</t>
  </si>
  <si>
    <t>Найменування місцевої (регіональної) програми</t>
  </si>
  <si>
    <t>Разом загальний та спеціальний фонди</t>
  </si>
  <si>
    <t>ріальної громади на 2016-2019 роки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</si>
  <si>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</si>
  <si>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</si>
  <si>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</si>
  <si>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</si>
  <si>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</si>
  <si>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0110000</t>
  </si>
  <si>
    <t>0763</t>
  </si>
  <si>
    <t>Селищний голова</t>
  </si>
  <si>
    <t>Ю.В.Карапетян</t>
  </si>
  <si>
    <r>
      <t>Перелік місцевих (регіональних) програм, які фінансуватимуться за рахунок коштів
бюджету Комишуваської селищної територіальної громади  у 2018 році</t>
    </r>
    <r>
      <rPr>
        <b/>
        <sz val="18"/>
        <rFont val="Times New Roman"/>
        <family val="1"/>
      </rPr>
      <t xml:space="preserve">
</t>
    </r>
  </si>
  <si>
    <t>Комишуваська селищна територіальна громада</t>
  </si>
  <si>
    <t>0112143</t>
  </si>
  <si>
    <t>2143</t>
  </si>
  <si>
    <t>Програми і централізовані заходи профілактики ВІЛ-інфекції/СНІДу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</si>
  <si>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</si>
  <si>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</si>
  <si>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</si>
  <si>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</si>
  <si>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</si>
  <si>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</si>
  <si>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Програма "Підтримки розвитку комунального закладу "Центр первинної медико-санітарної допомоги" Комишуваської селищної територіалоьної громади на 2017-2020 роки" (затверджена рішенням № 10 від 10.03.2017 року)</t>
  </si>
  <si>
    <t>Програма "Підтримки  догляду та підтримки ВІЛ-інфікованих ,догляду та підтримки   ВІЛ-інфекованих і хворих на СНІД на території Комишуваської селищної ради Оріхівського району (затверджена рішенням № 04 від 04.08.2017 року)</t>
  </si>
  <si>
    <t>Програма "Підтримки   боротьби з онкологічними захворюваннями на території Комишуваської селищної ради Оріхівського району  на 2017-2020роки "( рішення №02 від 04.08.2017р)</t>
  </si>
  <si>
    <t>Програма "Підтримки   Централізованих заходів з лікування хворих на цукровий та нецукровий діабет на території Комишуваської селищної ради Оріхівського району  на 2018-2020роки "( рішення №02 від 22.12.2017р)</t>
  </si>
  <si>
    <t>Програма "Підтримки розвитку  житлово-комунального господарства та благоустрою населених пунктів  Комишуваської селищної територіалоьної громади на 2017-2020 роки" (затверджена рішенням № 49 від 19.07.2017 року)</t>
  </si>
  <si>
    <t>Програма "Підтримки соціально-економічного розвитру   Комишуваської селищної територіалоьної громади на 2017-2020 роки" (затверджена рішенням № 20 від 18.04.2017 року)</t>
  </si>
  <si>
    <t>0119770</t>
  </si>
  <si>
    <t>9770</t>
  </si>
  <si>
    <t>0116030</t>
  </si>
  <si>
    <t>6030</t>
  </si>
  <si>
    <t>Організація благоустрою населених пунктів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</si>
  <si>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</si>
  <si>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</si>
  <si>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</si>
  <si>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0111020</t>
  </si>
  <si>
    <t>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</si>
  <si>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</si>
  <si>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</si>
  <si>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Програма розвитку освіти Комишуваської селищної територіальної громади на 2017-2021 роки (затверджена рішенням сесії від 19.05.2017 № 3)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</si>
  <si>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</si>
  <si>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</si>
  <si>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</si>
  <si>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</si>
  <si>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"Рекон  струкція нежитлового будинку , нерухоме майно майнового комплексу, за адресою:Запорізька область ,Оріхіівський район,смт.Комишуваха,вул.Хмельницького богдана,45"</t>
  </si>
  <si>
    <t>1010</t>
  </si>
  <si>
    <t>0910</t>
  </si>
  <si>
    <t>Надання дошкільної освіти</t>
  </si>
  <si>
    <t>Капітальний ремонт санузлів Комишуваської селищної ради за адресою:Запорізька область Оріхііський район ,смт.Комишуваха,вул.Весняна,10" старшої та середньої групи КЗ "ДНЗ "Казка"</t>
  </si>
  <si>
    <t>0111010</t>
  </si>
  <si>
    <t>0118340</t>
  </si>
  <si>
    <t>8340</t>
  </si>
  <si>
    <t>0540</t>
  </si>
  <si>
    <t>Природоохоронні заходи за рахунок цільових фондів</t>
  </si>
  <si>
    <t xml:space="preserve">Придбання багаторічних насаджень 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</si>
  <si>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</si>
  <si>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</si>
  <si>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</si>
  <si>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</si>
  <si>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освіти Запорізької області  на 2018-2022 роки (затверджена рішенням сесії від 30.11.2017 № 54)</t>
  </si>
  <si>
    <t xml:space="preserve">Придбання обладнання та оргтехніки </t>
  </si>
  <si>
    <t>виготовлення кошторисної документації</t>
  </si>
  <si>
    <t>Інші субвенції з місцевого бюджету</t>
  </si>
  <si>
    <t>Програма фінансової підтримки ефективності функціонування системи казначейського обслуговування ,облаштування приміщень у відповідністі до нормативно-правових актів з охорони праці, пожежної бузпеки ,забезпечення поліпшення матеріально-технічної бази та покращення якості послуг управління Державної казначейської служби України в Оріхівському районі Запорізької області на 2018рік"</t>
  </si>
  <si>
    <t>Програма сприяння виконанню депутатських повноважень депутатами Запорізької обласної ради на 2017-2020 року"</t>
  </si>
  <si>
    <t>Програма сприяння виконанню депутатських повноважень депутатами Запорізької обласної ради на 2017-2020 року" придбання комплекту мультимедійного для комунального закладу «Комишуваський територіальний будинок культури» за адресою                  смт. Комишуваха, вул. Б.Хмельницького, буд.39, Оріхівського району  Запорізької області</t>
  </si>
  <si>
    <t>'0112111</t>
  </si>
  <si>
    <t xml:space="preserve">Первинна медикосанітарна допомога 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</si>
  <si>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</si>
  <si>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</si>
  <si>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</si>
  <si>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"Нова сучасна школа"Закупівля дидактичних матеріалів,сучасних меблів ,комп*ютерного обладнання ,відповідного мультимедійного контенту,</t>
  </si>
  <si>
    <t xml:space="preserve">Програма </t>
  </si>
  <si>
    <t>«Капітальний ремонт їдальні  КЗ "Навчально-виховний комплекс "Джерело"  за адресою: Запорізька обл., Оріхівський район смт.Комишуваха, вул.Шкільна, 42»</t>
  </si>
  <si>
    <t>Програма затвердження Програми запобігання та ліквідації надзвичайних ситуацій технічного та природного характеру та їх наслідків  на 2017-2020року.</t>
  </si>
  <si>
    <t>Програма профілактики правопорушень та забезпечення громадської безпеки на території Комишуваської селищної ради Оріхівського району Запорізької області на 2017-2019роки"</t>
  </si>
  <si>
    <t>Додаток № 7
 до рішення Комишуваської  селищної ради від 19.09.2018 № 1 "Про бюджет об’єднаної територіальної громади  Комишуваської селищної ради на 2018 рік"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</si>
</sst>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#,##0.000"/>
    <numFmt numFmtId="182" formatCode="#,##0.0000"/>
  </numFmts>
  <fonts count="77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vertAlign val="superscript"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Courier New"/>
      <family val="3"/>
    </font>
    <font>
      <b/>
      <sz val="18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0" fillId="6" borderId="0" applyNumberFormat="0" applyBorder="0" applyAlignment="0" applyProtection="0"/>
    <xf numFmtId="0" fontId="19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19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0" applyNumberFormat="0" applyBorder="0" applyAlignment="0" applyProtection="0"/>
    <xf numFmtId="0" fontId="19" fillId="9" borderId="0" applyNumberFormat="0" applyBorder="0" applyAlignment="0" applyProtection="0"/>
    <xf numFmtId="0" fontId="0" fillId="21" borderId="0" applyNumberFormat="0" applyBorder="0" applyAlignment="0" applyProtection="0"/>
    <xf numFmtId="0" fontId="19" fillId="15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54" fillId="24" borderId="0" applyNumberFormat="0" applyBorder="0" applyAlignment="0" applyProtection="0"/>
    <xf numFmtId="0" fontId="18" fillId="25" borderId="0" applyNumberFormat="0" applyBorder="0" applyAlignment="0" applyProtection="0"/>
    <xf numFmtId="0" fontId="54" fillId="26" borderId="0" applyNumberFormat="0" applyBorder="0" applyAlignment="0" applyProtection="0"/>
    <xf numFmtId="0" fontId="18" fillId="17" borderId="0" applyNumberFormat="0" applyBorder="0" applyAlignment="0" applyProtection="0"/>
    <xf numFmtId="0" fontId="54" fillId="27" borderId="0" applyNumberFormat="0" applyBorder="0" applyAlignment="0" applyProtection="0"/>
    <xf numFmtId="0" fontId="18" fillId="19" borderId="0" applyNumberFormat="0" applyBorder="0" applyAlignment="0" applyProtection="0"/>
    <xf numFmtId="0" fontId="54" fillId="28" borderId="0" applyNumberFormat="0" applyBorder="0" applyAlignment="0" applyProtection="0"/>
    <xf numFmtId="0" fontId="18" fillId="29" borderId="0" applyNumberFormat="0" applyBorder="0" applyAlignment="0" applyProtection="0"/>
    <xf numFmtId="0" fontId="54" fillId="30" borderId="0" applyNumberFormat="0" applyBorder="0" applyAlignment="0" applyProtection="0"/>
    <xf numFmtId="0" fontId="18" fillId="31" borderId="0" applyNumberFormat="0" applyBorder="0" applyAlignment="0" applyProtection="0"/>
    <xf numFmtId="0" fontId="54" fillId="32" borderId="0" applyNumberFormat="0" applyBorder="0" applyAlignment="0" applyProtection="0"/>
    <xf numFmtId="0" fontId="18" fillId="33" borderId="0" applyNumberFormat="0" applyBorder="0" applyAlignment="0" applyProtection="0"/>
    <xf numFmtId="0" fontId="25" fillId="0" borderId="0">
      <alignment/>
      <protection/>
    </xf>
    <xf numFmtId="0" fontId="54" fillId="34" borderId="0" applyNumberFormat="0" applyBorder="0" applyAlignment="0" applyProtection="0"/>
    <xf numFmtId="0" fontId="18" fillId="35" borderId="0" applyNumberFormat="0" applyBorder="0" applyAlignment="0" applyProtection="0"/>
    <xf numFmtId="0" fontId="54" fillId="36" borderId="0" applyNumberFormat="0" applyBorder="0" applyAlignment="0" applyProtection="0"/>
    <xf numFmtId="0" fontId="18" fillId="37" borderId="0" applyNumberFormat="0" applyBorder="0" applyAlignment="0" applyProtection="0"/>
    <xf numFmtId="0" fontId="54" fillId="38" borderId="0" applyNumberFormat="0" applyBorder="0" applyAlignment="0" applyProtection="0"/>
    <xf numFmtId="0" fontId="18" fillId="39" borderId="0" applyNumberFormat="0" applyBorder="0" applyAlignment="0" applyProtection="0"/>
    <xf numFmtId="0" fontId="54" fillId="40" borderId="0" applyNumberFormat="0" applyBorder="0" applyAlignment="0" applyProtection="0"/>
    <xf numFmtId="0" fontId="18" fillId="29" borderId="0" applyNumberFormat="0" applyBorder="0" applyAlignment="0" applyProtection="0"/>
    <xf numFmtId="0" fontId="54" fillId="41" borderId="0" applyNumberFormat="0" applyBorder="0" applyAlignment="0" applyProtection="0"/>
    <xf numFmtId="0" fontId="18" fillId="31" borderId="0" applyNumberFormat="0" applyBorder="0" applyAlignment="0" applyProtection="0"/>
    <xf numFmtId="0" fontId="54" fillId="42" borderId="0" applyNumberFormat="0" applyBorder="0" applyAlignment="0" applyProtection="0"/>
    <xf numFmtId="0" fontId="18" fillId="43" borderId="0" applyNumberFormat="0" applyBorder="0" applyAlignment="0" applyProtection="0"/>
    <xf numFmtId="0" fontId="55" fillId="44" borderId="1" applyNumberFormat="0" applyAlignment="0" applyProtection="0"/>
    <xf numFmtId="0" fontId="12" fillId="13" borderId="2" applyNumberFormat="0" applyAlignment="0" applyProtection="0"/>
    <xf numFmtId="0" fontId="56" fillId="45" borderId="3" applyNumberFormat="0" applyAlignment="0" applyProtection="0"/>
    <xf numFmtId="0" fontId="13" fillId="46" borderId="4" applyNumberFormat="0" applyAlignment="0" applyProtection="0"/>
    <xf numFmtId="0" fontId="57" fillId="45" borderId="1" applyNumberFormat="0" applyAlignment="0" applyProtection="0"/>
    <xf numFmtId="0" fontId="20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8" fillId="0" borderId="0">
      <alignment vertical="top"/>
      <protection/>
    </xf>
    <xf numFmtId="0" fontId="61" fillId="0" borderId="8" applyNumberFormat="0" applyFill="0" applyAlignment="0" applyProtection="0"/>
    <xf numFmtId="0" fontId="17" fillId="0" borderId="9" applyNumberFormat="0" applyFill="0" applyAlignment="0" applyProtection="0"/>
    <xf numFmtId="0" fontId="62" fillId="47" borderId="10" applyNumberFormat="0" applyAlignment="0" applyProtection="0"/>
    <xf numFmtId="0" fontId="15" fillId="48" borderId="11" applyNumberFormat="0" applyAlignment="0" applyProtection="0"/>
    <xf numFmtId="0" fontId="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4" fillId="49" borderId="0" applyNumberFormat="0" applyBorder="0" applyAlignment="0" applyProtection="0"/>
    <xf numFmtId="0" fontId="22" fillId="5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5" fillId="51" borderId="0" applyNumberFormat="0" applyBorder="0" applyAlignment="0" applyProtection="0"/>
    <xf numFmtId="0" fontId="11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2" applyNumberFormat="0" applyFont="0" applyAlignment="0" applyProtection="0"/>
    <xf numFmtId="0" fontId="19" fillId="53" borderId="13" applyNumberFormat="0" applyFont="0" applyAlignment="0" applyProtection="0"/>
    <xf numFmtId="9" fontId="0" fillId="0" borderId="0" applyFont="0" applyFill="0" applyBorder="0" applyAlignment="0" applyProtection="0"/>
    <xf numFmtId="0" fontId="67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0">
      <alignment/>
      <protection/>
    </xf>
    <xf numFmtId="0" fontId="6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54" borderId="0" applyNumberFormat="0" applyBorder="0" applyAlignment="0" applyProtection="0"/>
    <xf numFmtId="0" fontId="10" fillId="7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justify"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6" xfId="0" applyNumberFormat="1" applyFont="1" applyFill="1" applyBorder="1" applyAlignment="1" applyProtection="1">
      <alignment horizontal="right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center" vertical="center" wrapText="1"/>
    </xf>
    <xf numFmtId="0" fontId="31" fillId="0" borderId="18" xfId="0" applyNumberFormat="1" applyFont="1" applyFill="1" applyBorder="1" applyAlignment="1" applyProtection="1">
      <alignment vertical="center" wrapText="1"/>
      <protection/>
    </xf>
    <xf numFmtId="180" fontId="32" fillId="0" borderId="18" xfId="95" applyNumberFormat="1" applyFont="1" applyBorder="1" applyAlignment="1">
      <alignment vertical="center"/>
      <protection/>
    </xf>
    <xf numFmtId="180" fontId="32" fillId="0" borderId="18" xfId="95" applyNumberFormat="1" applyFont="1" applyBorder="1">
      <alignment vertical="top"/>
      <protection/>
    </xf>
    <xf numFmtId="0" fontId="4" fillId="0" borderId="0" xfId="0" applyFont="1" applyFill="1" applyAlignment="1">
      <alignment vertical="center"/>
    </xf>
    <xf numFmtId="180" fontId="33" fillId="0" borderId="18" xfId="95" applyNumberFormat="1" applyFont="1" applyBorder="1">
      <alignment vertical="top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18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/>
    </xf>
    <xf numFmtId="180" fontId="32" fillId="0" borderId="18" xfId="0" applyNumberFormat="1" applyFont="1" applyBorder="1" applyAlignment="1">
      <alignment vertical="justify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80" fontId="33" fillId="0" borderId="18" xfId="95" applyNumberFormat="1" applyFont="1" applyBorder="1" applyAlignment="1">
      <alignment horizontal="left" vertical="top" wrapText="1"/>
      <protection/>
    </xf>
    <xf numFmtId="2" fontId="4" fillId="0" borderId="18" xfId="0" applyNumberFormat="1" applyFont="1" applyBorder="1" applyAlignment="1">
      <alignment horizontal="left" vertical="top" wrapText="1"/>
    </xf>
    <xf numFmtId="0" fontId="70" fillId="0" borderId="18" xfId="0" applyFont="1" applyBorder="1" applyAlignment="1" quotePrefix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2" fontId="70" fillId="0" borderId="18" xfId="0" applyNumberFormat="1" applyFont="1" applyBorder="1" applyAlignment="1">
      <alignment horizontal="center" vertical="center" wrapText="1"/>
    </xf>
    <xf numFmtId="2" fontId="70" fillId="0" borderId="18" xfId="0" applyNumberFormat="1" applyFont="1" applyBorder="1" applyAlignment="1">
      <alignment vertical="center" wrapText="1"/>
    </xf>
    <xf numFmtId="2" fontId="70" fillId="0" borderId="18" xfId="0" applyNumberFormat="1" applyFont="1" applyBorder="1" applyAlignment="1" quotePrefix="1">
      <alignment vertical="center" wrapText="1"/>
    </xf>
    <xf numFmtId="0" fontId="71" fillId="0" borderId="18" xfId="0" applyFont="1" applyBorder="1" applyAlignment="1" quotePrefix="1">
      <alignment horizontal="center" vertical="center" wrapText="1"/>
    </xf>
    <xf numFmtId="2" fontId="71" fillId="0" borderId="18" xfId="0" applyNumberFormat="1" applyFont="1" applyBorder="1" applyAlignment="1" quotePrefix="1">
      <alignment horizontal="center" vertical="center" wrapText="1"/>
    </xf>
    <xf numFmtId="2" fontId="71" fillId="0" borderId="18" xfId="0" applyNumberFormat="1" applyFont="1" applyBorder="1" applyAlignment="1" quotePrefix="1">
      <alignment vertical="center" wrapText="1"/>
    </xf>
    <xf numFmtId="2" fontId="70" fillId="0" borderId="18" xfId="0" applyNumberFormat="1" applyFont="1" applyBorder="1" applyAlignment="1" quotePrefix="1">
      <alignment horizontal="center" vertical="center" wrapText="1"/>
    </xf>
    <xf numFmtId="2" fontId="72" fillId="55" borderId="18" xfId="0" applyNumberFormat="1" applyFont="1" applyFill="1" applyBorder="1" applyAlignment="1">
      <alignment vertical="center" wrapText="1"/>
    </xf>
    <xf numFmtId="2" fontId="73" fillId="55" borderId="18" xfId="0" applyNumberFormat="1" applyFont="1" applyFill="1" applyBorder="1" applyAlignment="1">
      <alignment vertical="center" wrapText="1"/>
    </xf>
    <xf numFmtId="0" fontId="72" fillId="0" borderId="17" xfId="0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left" vertical="center" wrapText="1"/>
    </xf>
    <xf numFmtId="0" fontId="33" fillId="0" borderId="18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/>
      <protection/>
    </xf>
    <xf numFmtId="0" fontId="74" fillId="0" borderId="18" xfId="0" applyFont="1" applyBorder="1" applyAlignment="1" quotePrefix="1">
      <alignment horizontal="center" vertical="center" wrapText="1"/>
    </xf>
    <xf numFmtId="2" fontId="74" fillId="0" borderId="18" xfId="0" applyNumberFormat="1" applyFont="1" applyBorder="1" applyAlignment="1" quotePrefix="1">
      <alignment horizontal="center" vertical="center" wrapText="1"/>
    </xf>
    <xf numFmtId="2" fontId="74" fillId="0" borderId="18" xfId="0" applyNumberFormat="1" applyFont="1" applyBorder="1" applyAlignment="1" quotePrefix="1">
      <alignment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180" fontId="33" fillId="0" borderId="18" xfId="95" applyNumberFormat="1" applyFont="1" applyBorder="1" applyAlignment="1">
      <alignment vertical="center" wrapText="1"/>
      <protection/>
    </xf>
    <xf numFmtId="180" fontId="33" fillId="0" borderId="18" xfId="95" applyNumberFormat="1" applyFont="1" applyBorder="1" applyAlignment="1">
      <alignment vertical="top" wrapText="1"/>
      <protection/>
    </xf>
    <xf numFmtId="0" fontId="75" fillId="0" borderId="20" xfId="0" applyFont="1" applyBorder="1" applyAlignment="1" quotePrefix="1">
      <alignment horizontal="center" vertical="center" wrapText="1"/>
    </xf>
    <xf numFmtId="2" fontId="75" fillId="0" borderId="20" xfId="0" applyNumberFormat="1" applyFont="1" applyBorder="1" applyAlignment="1" quotePrefix="1">
      <alignment horizontal="center" vertical="center" wrapText="1"/>
    </xf>
    <xf numFmtId="2" fontId="75" fillId="0" borderId="20" xfId="0" applyNumberFormat="1" applyFont="1" applyBorder="1" applyAlignment="1" quotePrefix="1">
      <alignment vertical="center" wrapText="1"/>
    </xf>
    <xf numFmtId="2" fontId="71" fillId="0" borderId="20" xfId="0" applyNumberFormat="1" applyFont="1" applyBorder="1" applyAlignment="1" quotePrefix="1">
      <alignment vertical="center" wrapText="1"/>
    </xf>
    <xf numFmtId="0" fontId="76" fillId="0" borderId="18" xfId="0" applyFont="1" applyBorder="1" applyAlignment="1" quotePrefix="1">
      <alignment horizontal="center" vertical="center" wrapText="1"/>
    </xf>
    <xf numFmtId="2" fontId="76" fillId="0" borderId="18" xfId="0" applyNumberFormat="1" applyFont="1" applyBorder="1" applyAlignment="1" quotePrefix="1">
      <alignment horizontal="center" vertical="center" wrapText="1"/>
    </xf>
    <xf numFmtId="2" fontId="76" fillId="0" borderId="18" xfId="0" applyNumberFormat="1" applyFont="1" applyBorder="1" applyAlignment="1" quotePrefix="1">
      <alignment vertical="center" wrapText="1"/>
    </xf>
    <xf numFmtId="2" fontId="2" fillId="0" borderId="0" xfId="0" applyNumberFormat="1" applyFont="1" applyFill="1" applyAlignment="1" applyProtection="1">
      <alignment/>
      <protection/>
    </xf>
    <xf numFmtId="2" fontId="75" fillId="0" borderId="18" xfId="0" applyNumberFormat="1" applyFont="1" applyBorder="1" applyAlignment="1" quotePrefix="1">
      <alignment vertical="center" wrapText="1"/>
    </xf>
    <xf numFmtId="0" fontId="72" fillId="0" borderId="21" xfId="0" applyFont="1" applyBorder="1" applyAlignment="1" quotePrefix="1">
      <alignment horizontal="center" vertical="center" wrapText="1"/>
    </xf>
    <xf numFmtId="2" fontId="72" fillId="0" borderId="21" xfId="0" applyNumberFormat="1" applyFont="1" applyBorder="1" applyAlignment="1" quotePrefix="1">
      <alignment horizontal="center" vertical="center" wrapText="1"/>
    </xf>
    <xf numFmtId="2" fontId="72" fillId="0" borderId="21" xfId="0" applyNumberFormat="1" applyFont="1" applyBorder="1" applyAlignment="1" quotePrefix="1">
      <alignment horizontal="left" vertical="center" wrapText="1"/>
    </xf>
    <xf numFmtId="180" fontId="33" fillId="0" borderId="20" xfId="95" applyNumberFormat="1" applyFont="1" applyBorder="1" applyAlignment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0" fontId="72" fillId="0" borderId="20" xfId="0" applyFont="1" applyBorder="1" applyAlignment="1" quotePrefix="1">
      <alignment horizontal="center" vertical="center" wrapText="1"/>
    </xf>
    <xf numFmtId="0" fontId="72" fillId="0" borderId="17" xfId="0" applyFont="1" applyBorder="1" applyAlignment="1" quotePrefix="1">
      <alignment horizontal="center" vertical="center" wrapText="1"/>
    </xf>
    <xf numFmtId="2" fontId="72" fillId="0" borderId="20" xfId="0" applyNumberFormat="1" applyFont="1" applyBorder="1" applyAlignment="1" quotePrefix="1">
      <alignment horizontal="center" vertical="center" wrapText="1"/>
    </xf>
    <xf numFmtId="2" fontId="72" fillId="0" borderId="17" xfId="0" applyNumberFormat="1" applyFont="1" applyBorder="1" applyAlignment="1" quotePrefix="1">
      <alignment horizontal="center" vertical="center" wrapText="1"/>
    </xf>
    <xf numFmtId="2" fontId="72" fillId="0" borderId="20" xfId="0" applyNumberFormat="1" applyFont="1" applyBorder="1" applyAlignment="1" quotePrefix="1">
      <alignment horizontal="left" vertical="center" wrapText="1"/>
    </xf>
    <xf numFmtId="2" fontId="72" fillId="0" borderId="17" xfId="0" applyNumberFormat="1" applyFont="1" applyBorder="1" applyAlignment="1" quotePrefix="1">
      <alignment horizontal="left" vertical="center" wrapText="1"/>
    </xf>
    <xf numFmtId="2" fontId="73" fillId="0" borderId="20" xfId="0" applyNumberFormat="1" applyFont="1" applyBorder="1" applyAlignment="1" quotePrefix="1">
      <alignment horizontal="left" vertical="center" wrapText="1"/>
    </xf>
    <xf numFmtId="2" fontId="73" fillId="0" borderId="21" xfId="0" applyNumberFormat="1" applyFont="1" applyBorder="1" applyAlignment="1" quotePrefix="1">
      <alignment horizontal="left" vertical="center" wrapText="1"/>
    </xf>
    <xf numFmtId="2" fontId="73" fillId="0" borderId="17" xfId="0" applyNumberFormat="1" applyFont="1" applyBorder="1" applyAlignment="1" quotePrefix="1">
      <alignment horizontal="left" vertical="center" wrapText="1"/>
    </xf>
    <xf numFmtId="2" fontId="71" fillId="0" borderId="20" xfId="0" applyNumberFormat="1" applyFont="1" applyBorder="1" applyAlignment="1" quotePrefix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74" fillId="0" borderId="20" xfId="0" applyFont="1" applyBorder="1" applyAlignment="1" quotePrefix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74" fillId="0" borderId="20" xfId="0" applyNumberFormat="1" applyFont="1" applyBorder="1" applyAlignment="1" quotePrefix="1">
      <alignment horizontal="center" vertical="center" wrapText="1"/>
    </xf>
    <xf numFmtId="0" fontId="70" fillId="0" borderId="20" xfId="0" applyFont="1" applyBorder="1" applyAlignment="1" quotePrefix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top"/>
      <protection/>
    </xf>
    <xf numFmtId="9" fontId="3" fillId="0" borderId="0" xfId="113" applyFont="1" applyFill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70" fillId="0" borderId="20" xfId="0" applyNumberFormat="1" applyFont="1" applyBorder="1" applyAlignment="1" quotePrefix="1">
      <alignment horizontal="center" vertical="center" wrapText="1"/>
    </xf>
    <xf numFmtId="2" fontId="74" fillId="0" borderId="20" xfId="0" applyNumberFormat="1" applyFont="1" applyBorder="1" applyAlignment="1" quotePrefix="1">
      <alignment vertical="center" wrapText="1"/>
    </xf>
    <xf numFmtId="2" fontId="74" fillId="0" borderId="21" xfId="0" applyNumberFormat="1" applyFont="1" applyBorder="1" applyAlignment="1" quotePrefix="1">
      <alignment vertical="center" wrapText="1"/>
    </xf>
    <xf numFmtId="2" fontId="73" fillId="0" borderId="20" xfId="0" applyNumberFormat="1" applyFont="1" applyBorder="1" applyAlignment="1" quotePrefix="1">
      <alignment horizontal="center" vertical="center" wrapText="1"/>
    </xf>
    <xf numFmtId="2" fontId="73" fillId="0" borderId="21" xfId="0" applyNumberFormat="1" applyFont="1" applyBorder="1" applyAlignment="1" quotePrefix="1">
      <alignment horizontal="center" vertical="center" wrapText="1"/>
    </xf>
    <xf numFmtId="2" fontId="73" fillId="0" borderId="17" xfId="0" applyNumberFormat="1" applyFont="1" applyBorder="1" applyAlignment="1" quotePrefix="1">
      <alignment horizontal="center" vertical="center" wrapText="1"/>
    </xf>
    <xf numFmtId="0" fontId="73" fillId="0" borderId="20" xfId="0" applyFont="1" applyBorder="1" applyAlignment="1" quotePrefix="1">
      <alignment horizontal="center" vertical="center" wrapText="1"/>
    </xf>
    <xf numFmtId="0" fontId="73" fillId="0" borderId="21" xfId="0" applyFont="1" applyBorder="1" applyAlignment="1" quotePrefix="1">
      <alignment horizontal="center" vertical="center" wrapText="1"/>
    </xf>
    <xf numFmtId="0" fontId="73" fillId="0" borderId="17" xfId="0" applyFont="1" applyBorder="1" applyAlignment="1" quotePrefix="1">
      <alignment horizontal="center" vertical="center" wrapText="1"/>
    </xf>
  </cellXfs>
  <cellStyles count="10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meresha_07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Итог" xfId="96"/>
    <cellStyle name="Итог 2" xfId="97"/>
    <cellStyle name="Контрольная ячейка" xfId="98"/>
    <cellStyle name="Контрольная ячейка 2" xfId="99"/>
    <cellStyle name="Название" xfId="100"/>
    <cellStyle name="Название 2" xfId="101"/>
    <cellStyle name="Нейтральный" xfId="102"/>
    <cellStyle name="Нейтральный 2" xfId="103"/>
    <cellStyle name="Обычный 2" xfId="104"/>
    <cellStyle name="Обычный 3" xfId="105"/>
    <cellStyle name="Обычный 4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Стиль 1" xfId="116"/>
    <cellStyle name="Текст предупреждения" xfId="117"/>
    <cellStyle name="Текст предупреждения 2" xfId="118"/>
    <cellStyle name="Comma" xfId="119"/>
    <cellStyle name="Comma [0]" xfId="120"/>
    <cellStyle name="Хороший" xfId="121"/>
    <cellStyle name="Хороший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44"/>
  <sheetViews>
    <sheetView tabSelected="1" view="pageBreakPreview" zoomScale="75" zoomScaleNormal="80" zoomScaleSheetLayoutView="75" zoomScalePageLayoutView="0" workbookViewId="0" topLeftCell="F29">
      <selection activeCell="G5" sqref="G5"/>
    </sheetView>
  </sheetViews>
  <sheetFormatPr defaultColWidth="7.8515625" defaultRowHeight="12.75"/>
  <cols>
    <col min="1" max="1" width="3.28125" style="3" hidden="1" customWidth="1"/>
    <col min="2" max="2" width="14.140625" style="3" customWidth="1"/>
    <col min="3" max="3" width="13.8515625" style="3" customWidth="1"/>
    <col min="4" max="4" width="11.7109375" style="3" customWidth="1"/>
    <col min="5" max="5" width="96.140625" style="3" customWidth="1"/>
    <col min="6" max="6" width="109.421875" style="3" customWidth="1"/>
    <col min="7" max="7" width="21.421875" style="3" customWidth="1"/>
    <col min="8" max="8" width="20.00390625" style="3" customWidth="1"/>
    <col min="9" max="9" width="21.140625" style="3" customWidth="1"/>
    <col min="10" max="149" width="7.8515625" style="32" customWidth="1"/>
    <col min="150" max="16384" width="7.8515625" style="4" customWidth="1"/>
  </cols>
  <sheetData>
    <row r="1" spans="1:149" s="2" customFormat="1" ht="13.5" customHeight="1">
      <c r="A1" s="1"/>
      <c r="B1" s="93"/>
      <c r="C1" s="93"/>
      <c r="D1" s="93"/>
      <c r="E1" s="93"/>
      <c r="F1" s="93"/>
      <c r="G1" s="93"/>
      <c r="H1" s="93"/>
      <c r="I1" s="93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</row>
    <row r="2" spans="7:9" ht="104.25" customHeight="1">
      <c r="G2" s="94" t="s">
        <v>86</v>
      </c>
      <c r="H2" s="94"/>
      <c r="I2" s="94"/>
    </row>
    <row r="3" spans="2:9" ht="65.25" customHeight="1">
      <c r="B3" s="95" t="s">
        <v>20</v>
      </c>
      <c r="C3" s="96"/>
      <c r="D3" s="96"/>
      <c r="E3" s="96"/>
      <c r="F3" s="96"/>
      <c r="G3" s="96"/>
      <c r="H3" s="96"/>
      <c r="I3" s="96"/>
    </row>
    <row r="4" spans="2:9" ht="18" customHeight="1">
      <c r="B4" s="11"/>
      <c r="C4" s="12"/>
      <c r="D4" s="12"/>
      <c r="E4" s="12"/>
      <c r="F4" s="13"/>
      <c r="G4" s="13"/>
      <c r="H4" s="14"/>
      <c r="I4" s="15" t="s">
        <v>7</v>
      </c>
    </row>
    <row r="5" spans="1:9" ht="103.5" customHeight="1">
      <c r="A5" s="5"/>
      <c r="B5" s="16" t="s">
        <v>12</v>
      </c>
      <c r="C5" s="16" t="s">
        <v>13</v>
      </c>
      <c r="D5" s="17" t="s">
        <v>14</v>
      </c>
      <c r="E5" s="18" t="s">
        <v>15</v>
      </c>
      <c r="F5" s="19" t="s">
        <v>8</v>
      </c>
      <c r="G5" s="20" t="s">
        <v>0</v>
      </c>
      <c r="H5" s="19" t="s">
        <v>1</v>
      </c>
      <c r="I5" s="19" t="s">
        <v>9</v>
      </c>
    </row>
    <row r="6" spans="1:149" s="23" customFormat="1" ht="39" customHeight="1">
      <c r="A6" s="7"/>
      <c r="B6" s="37" t="s">
        <v>16</v>
      </c>
      <c r="C6" s="38"/>
      <c r="D6" s="39"/>
      <c r="E6" s="40" t="s">
        <v>21</v>
      </c>
      <c r="F6" s="22"/>
      <c r="G6" s="21">
        <f>G35</f>
        <v>15435155</v>
      </c>
      <c r="H6" s="21">
        <f>H35</f>
        <v>10424350</v>
      </c>
      <c r="I6" s="21">
        <f>I35</f>
        <v>30832622</v>
      </c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</row>
    <row r="7" spans="1:9" s="9" customFormat="1" ht="77.25" customHeight="1">
      <c r="A7" s="52"/>
      <c r="B7" s="53" t="s">
        <v>50</v>
      </c>
      <c r="C7" s="53" t="s">
        <v>51</v>
      </c>
      <c r="D7" s="54" t="s">
        <v>52</v>
      </c>
      <c r="E7" s="55" t="s">
        <v>53</v>
      </c>
      <c r="F7" s="26" t="s">
        <v>54</v>
      </c>
      <c r="G7" s="56"/>
      <c r="H7" s="56">
        <v>1084643</v>
      </c>
      <c r="I7" s="56">
        <f>SUM(G7:H7)</f>
        <v>1084643</v>
      </c>
    </row>
    <row r="8" spans="1:9" s="9" customFormat="1" ht="77.25" customHeight="1">
      <c r="A8" s="52"/>
      <c r="B8" s="53" t="s">
        <v>50</v>
      </c>
      <c r="C8" s="53" t="s">
        <v>51</v>
      </c>
      <c r="D8" s="54" t="s">
        <v>52</v>
      </c>
      <c r="E8" s="67" t="s">
        <v>53</v>
      </c>
      <c r="F8" s="26" t="s">
        <v>82</v>
      </c>
      <c r="G8" s="56"/>
      <c r="H8" s="56"/>
      <c r="I8" s="56"/>
    </row>
    <row r="9" spans="1:149" s="23" customFormat="1" ht="50.25" customHeight="1">
      <c r="A9" s="7"/>
      <c r="B9" s="53" t="s">
        <v>59</v>
      </c>
      <c r="C9" s="53" t="s">
        <v>55</v>
      </c>
      <c r="D9" s="54" t="s">
        <v>56</v>
      </c>
      <c r="E9" s="55" t="s">
        <v>57</v>
      </c>
      <c r="F9" s="57" t="s">
        <v>58</v>
      </c>
      <c r="G9" s="21"/>
      <c r="H9" s="21">
        <v>3481801</v>
      </c>
      <c r="I9" s="21">
        <f>SUM(H9)</f>
        <v>3481801</v>
      </c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</row>
    <row r="10" spans="1:149" s="23" customFormat="1" ht="60.75" customHeight="1">
      <c r="A10" s="7"/>
      <c r="B10" s="59" t="str">
        <f>B11</f>
        <v>0111020</v>
      </c>
      <c r="C10" s="59" t="str">
        <f>C11</f>
        <v>1020</v>
      </c>
      <c r="D10" s="60" t="str">
        <f>D11</f>
        <v>0921</v>
      </c>
      <c r="E10" s="61" t="s">
        <v>48</v>
      </c>
      <c r="F10" s="57"/>
      <c r="G10" s="21">
        <v>14065</v>
      </c>
      <c r="H10" s="21">
        <v>440707</v>
      </c>
      <c r="I10" s="21">
        <f>SUM(G10:H10)</f>
        <v>454772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</row>
    <row r="11" spans="1:149" s="23" customFormat="1" ht="39" customHeight="1">
      <c r="A11" s="7"/>
      <c r="B11" s="76" t="s">
        <v>45</v>
      </c>
      <c r="C11" s="76" t="s">
        <v>46</v>
      </c>
      <c r="D11" s="78" t="s">
        <v>47</v>
      </c>
      <c r="E11" s="80" t="s">
        <v>48</v>
      </c>
      <c r="F11" s="22"/>
      <c r="G11" s="21"/>
      <c r="H11" s="21">
        <v>414035</v>
      </c>
      <c r="I11" s="21">
        <f>SUM(H11)</f>
        <v>414035</v>
      </c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</row>
    <row r="12" spans="1:149" s="23" customFormat="1" ht="51.75" customHeight="1">
      <c r="A12" s="7"/>
      <c r="B12" s="77"/>
      <c r="C12" s="77"/>
      <c r="D12" s="79"/>
      <c r="E12" s="81"/>
      <c r="F12" s="35" t="s">
        <v>49</v>
      </c>
      <c r="G12" s="46">
        <v>5561355</v>
      </c>
      <c r="H12" s="24">
        <v>673366</v>
      </c>
      <c r="I12" s="21">
        <f>G12+H12</f>
        <v>6234721</v>
      </c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</row>
    <row r="13" spans="1:149" s="23" customFormat="1" ht="51.75" customHeight="1">
      <c r="A13" s="7"/>
      <c r="C13" s="68"/>
      <c r="D13" s="69"/>
      <c r="E13" s="70"/>
      <c r="F13" s="35" t="s">
        <v>83</v>
      </c>
      <c r="G13" s="46"/>
      <c r="H13" s="24">
        <v>250000</v>
      </c>
      <c r="I13" s="21">
        <f>SUM(H13)</f>
        <v>250000</v>
      </c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</row>
    <row r="14" spans="1:149" s="23" customFormat="1" ht="51.75" customHeight="1">
      <c r="A14" s="7"/>
      <c r="B14" s="103" t="s">
        <v>45</v>
      </c>
      <c r="C14" s="103" t="s">
        <v>46</v>
      </c>
      <c r="D14" s="100" t="s">
        <v>47</v>
      </c>
      <c r="E14" s="82" t="s">
        <v>48</v>
      </c>
      <c r="F14" s="35" t="s">
        <v>69</v>
      </c>
      <c r="G14" s="46"/>
      <c r="H14" s="24">
        <v>1667181</v>
      </c>
      <c r="I14" s="21">
        <f>H14</f>
        <v>1667181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</row>
    <row r="15" spans="1:149" s="23" customFormat="1" ht="51.75" customHeight="1">
      <c r="A15" s="7"/>
      <c r="B15" s="104"/>
      <c r="C15" s="104"/>
      <c r="D15" s="101"/>
      <c r="E15" s="83"/>
      <c r="F15" s="71" t="s">
        <v>81</v>
      </c>
      <c r="G15" s="46">
        <v>14065</v>
      </c>
      <c r="H15" s="24">
        <v>426642</v>
      </c>
      <c r="I15" s="21">
        <f>SUM(G15:H15)</f>
        <v>440707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</row>
    <row r="16" spans="1:149" s="9" customFormat="1" ht="46.5" customHeight="1">
      <c r="A16" s="7"/>
      <c r="B16" s="105"/>
      <c r="C16" s="105"/>
      <c r="D16" s="102"/>
      <c r="E16" s="84"/>
      <c r="F16" s="72"/>
      <c r="G16" s="47">
        <v>5561355</v>
      </c>
      <c r="H16" s="24">
        <v>72111</v>
      </c>
      <c r="I16" s="21">
        <f>G16+H16</f>
        <v>5633466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</row>
    <row r="17" spans="1:149" s="9" customFormat="1" ht="39.75" customHeight="1">
      <c r="A17" s="7"/>
      <c r="B17" s="48"/>
      <c r="C17" s="48"/>
      <c r="D17" s="49"/>
      <c r="E17" s="50"/>
      <c r="F17" s="35" t="s">
        <v>74</v>
      </c>
      <c r="G17" s="46">
        <f>G18+G19+G20</f>
        <v>518275</v>
      </c>
      <c r="H17" s="24"/>
      <c r="I17" s="21">
        <f>G17+H17</f>
        <v>518275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</row>
    <row r="18" spans="1:149" s="9" customFormat="1" ht="37.5" customHeight="1">
      <c r="A18" s="7"/>
      <c r="B18" s="42" t="s">
        <v>22</v>
      </c>
      <c r="C18" s="42" t="s">
        <v>23</v>
      </c>
      <c r="D18" s="43" t="s">
        <v>17</v>
      </c>
      <c r="E18" s="44" t="s">
        <v>24</v>
      </c>
      <c r="F18" s="35" t="s">
        <v>32</v>
      </c>
      <c r="G18" s="47">
        <v>16200</v>
      </c>
      <c r="H18" s="24"/>
      <c r="I18" s="21">
        <f>G18+H18</f>
        <v>16200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</row>
    <row r="19" spans="1:149" s="9" customFormat="1" ht="39.75" customHeight="1">
      <c r="A19" s="7"/>
      <c r="B19" s="42" t="s">
        <v>25</v>
      </c>
      <c r="C19" s="42" t="s">
        <v>26</v>
      </c>
      <c r="D19" s="43" t="s">
        <v>17</v>
      </c>
      <c r="E19" s="44" t="s">
        <v>27</v>
      </c>
      <c r="F19" s="35" t="s">
        <v>34</v>
      </c>
      <c r="G19" s="47">
        <v>378875</v>
      </c>
      <c r="H19" s="24"/>
      <c r="I19" s="21">
        <f>G19+H19</f>
        <v>378875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</row>
    <row r="20" spans="1:149" s="9" customFormat="1" ht="39.75" customHeight="1">
      <c r="A20" s="7"/>
      <c r="B20" s="42" t="s">
        <v>28</v>
      </c>
      <c r="C20" s="42" t="s">
        <v>29</v>
      </c>
      <c r="D20" s="43" t="s">
        <v>17</v>
      </c>
      <c r="E20" s="44" t="s">
        <v>30</v>
      </c>
      <c r="F20" s="35" t="s">
        <v>33</v>
      </c>
      <c r="G20" s="47">
        <v>123200</v>
      </c>
      <c r="H20" s="24"/>
      <c r="I20" s="21">
        <f>G20+H20</f>
        <v>123200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</row>
    <row r="21" spans="1:149" s="9" customFormat="1" ht="39.75" customHeight="1">
      <c r="A21" s="7"/>
      <c r="B21" s="42" t="s">
        <v>76</v>
      </c>
      <c r="C21" s="42">
        <v>2111</v>
      </c>
      <c r="D21" s="43">
        <v>726</v>
      </c>
      <c r="E21" s="62" t="s">
        <v>77</v>
      </c>
      <c r="F21" s="35" t="s">
        <v>31</v>
      </c>
      <c r="G21" s="47"/>
      <c r="H21" s="24">
        <v>500000</v>
      </c>
      <c r="I21" s="21">
        <f>SUM(H21)</f>
        <v>500000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</row>
    <row r="22" spans="1:149" s="9" customFormat="1" ht="39.75" customHeight="1">
      <c r="A22" s="7"/>
      <c r="B22" s="88" t="s">
        <v>65</v>
      </c>
      <c r="C22" s="88" t="s">
        <v>66</v>
      </c>
      <c r="D22" s="91" t="s">
        <v>67</v>
      </c>
      <c r="E22" s="98" t="s">
        <v>68</v>
      </c>
      <c r="F22" s="58" t="s">
        <v>70</v>
      </c>
      <c r="G22" s="47"/>
      <c r="H22" s="24">
        <v>98688</v>
      </c>
      <c r="I22" s="21">
        <f>SUM(G22:H22)</f>
        <v>98688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</row>
    <row r="23" spans="1:149" s="9" customFormat="1" ht="39.75" customHeight="1">
      <c r="A23" s="7"/>
      <c r="B23" s="89"/>
      <c r="C23" s="89"/>
      <c r="D23" s="89"/>
      <c r="E23" s="99"/>
      <c r="F23" s="58" t="s">
        <v>75</v>
      </c>
      <c r="G23" s="47"/>
      <c r="H23" s="24">
        <v>240000</v>
      </c>
      <c r="I23" s="21">
        <f>SUM(G23:H23)</f>
        <v>240000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</row>
    <row r="24" spans="1:149" s="9" customFormat="1" ht="39.75" customHeight="1">
      <c r="A24" s="7"/>
      <c r="B24" s="90"/>
      <c r="C24" s="90"/>
      <c r="D24" s="90"/>
      <c r="E24" s="87"/>
      <c r="F24" s="58" t="s">
        <v>71</v>
      </c>
      <c r="G24" s="47"/>
      <c r="H24" s="24">
        <v>15300</v>
      </c>
      <c r="I24" s="21">
        <f>SUM(G24:H24)</f>
        <v>15300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</row>
    <row r="25" spans="1:149" s="9" customFormat="1" ht="48.75" customHeight="1">
      <c r="A25" s="25"/>
      <c r="B25" s="37" t="s">
        <v>39</v>
      </c>
      <c r="C25" s="37" t="s">
        <v>40</v>
      </c>
      <c r="D25" s="45" t="s">
        <v>2</v>
      </c>
      <c r="E25" s="41" t="s">
        <v>41</v>
      </c>
      <c r="F25" s="36" t="s">
        <v>35</v>
      </c>
      <c r="G25" s="22">
        <v>2089665</v>
      </c>
      <c r="H25" s="24">
        <v>351886</v>
      </c>
      <c r="I25" s="21">
        <f>G25+H25</f>
        <v>2441551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</row>
    <row r="26" spans="1:149" s="9" customFormat="1" ht="48.75" customHeight="1">
      <c r="A26" s="25"/>
      <c r="B26" s="37" t="s">
        <v>42</v>
      </c>
      <c r="C26" s="37" t="s">
        <v>43</v>
      </c>
      <c r="D26" s="45" t="s">
        <v>3</v>
      </c>
      <c r="E26" s="41" t="s">
        <v>44</v>
      </c>
      <c r="F26" s="73" t="s">
        <v>36</v>
      </c>
      <c r="G26" s="22">
        <v>5897088</v>
      </c>
      <c r="H26" s="24"/>
      <c r="I26" s="21">
        <f>SUM(G26:H26)</f>
        <v>5897088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</row>
    <row r="27" spans="1:149" s="9" customFormat="1" ht="48.75" customHeight="1">
      <c r="A27" s="25"/>
      <c r="B27" s="37" t="s">
        <v>42</v>
      </c>
      <c r="C27" s="37" t="s">
        <v>43</v>
      </c>
      <c r="D27" s="45" t="s">
        <v>3</v>
      </c>
      <c r="E27" s="41" t="s">
        <v>44</v>
      </c>
      <c r="F27" s="72"/>
      <c r="G27" s="22"/>
      <c r="H27" s="24">
        <v>0</v>
      </c>
      <c r="I27" s="21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</row>
    <row r="28" spans="1:149" s="9" customFormat="1" ht="38.25" customHeight="1">
      <c r="A28" s="25"/>
      <c r="B28" s="92" t="s">
        <v>37</v>
      </c>
      <c r="C28" s="92" t="s">
        <v>38</v>
      </c>
      <c r="D28" s="97" t="s">
        <v>3</v>
      </c>
      <c r="E28" s="85" t="s">
        <v>72</v>
      </c>
      <c r="F28" s="73" t="s">
        <v>36</v>
      </c>
      <c r="G28" s="22"/>
      <c r="H28" s="24"/>
      <c r="I28" s="21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</row>
    <row r="29" spans="1:149" s="9" customFormat="1" ht="38.25" customHeight="1">
      <c r="A29" s="7"/>
      <c r="B29" s="89"/>
      <c r="C29" s="89"/>
      <c r="D29" s="89"/>
      <c r="E29" s="86"/>
      <c r="F29" s="72"/>
      <c r="G29" s="22">
        <v>1298772</v>
      </c>
      <c r="H29" s="24">
        <v>0</v>
      </c>
      <c r="I29" s="21">
        <f>G29+H29</f>
        <v>1298772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</row>
    <row r="30" spans="1:149" s="9" customFormat="1" ht="52.5" customHeight="1">
      <c r="A30" s="7"/>
      <c r="B30" s="90"/>
      <c r="C30" s="90"/>
      <c r="D30" s="90"/>
      <c r="E30" s="87"/>
      <c r="F30" s="51" t="s">
        <v>49</v>
      </c>
      <c r="G30" s="24"/>
      <c r="H30" s="24">
        <v>700000</v>
      </c>
      <c r="I30" s="21">
        <f>SUM(H30)</f>
        <v>700000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</row>
    <row r="31" spans="1:149" s="9" customFormat="1" ht="105" customHeight="1">
      <c r="A31" s="7"/>
      <c r="B31" s="63" t="s">
        <v>78</v>
      </c>
      <c r="C31" s="63" t="s">
        <v>79</v>
      </c>
      <c r="D31" s="64" t="s">
        <v>3</v>
      </c>
      <c r="E31" s="65" t="s">
        <v>80</v>
      </c>
      <c r="F31" s="51" t="s">
        <v>73</v>
      </c>
      <c r="G31" s="24">
        <v>20000</v>
      </c>
      <c r="H31" s="24"/>
      <c r="I31" s="21">
        <f>SUM(G31:H31)</f>
        <v>20000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</row>
    <row r="32" spans="1:149" s="9" customFormat="1" ht="55.5" customHeight="1">
      <c r="A32" s="7"/>
      <c r="B32" s="53" t="s">
        <v>60</v>
      </c>
      <c r="C32" s="53" t="s">
        <v>61</v>
      </c>
      <c r="D32" s="54" t="s">
        <v>62</v>
      </c>
      <c r="E32" s="55" t="s">
        <v>63</v>
      </c>
      <c r="F32" s="51" t="s">
        <v>64</v>
      </c>
      <c r="G32" s="22">
        <v>0</v>
      </c>
      <c r="H32" s="24">
        <v>7990</v>
      </c>
      <c r="I32" s="21">
        <f>SUM(H32)</f>
        <v>7990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</row>
    <row r="33" spans="1:149" s="9" customFormat="1" ht="55.5" customHeight="1">
      <c r="A33" s="7"/>
      <c r="B33" s="63" t="s">
        <v>78</v>
      </c>
      <c r="C33" s="63" t="s">
        <v>79</v>
      </c>
      <c r="D33" s="64" t="s">
        <v>3</v>
      </c>
      <c r="E33" s="65" t="s">
        <v>80</v>
      </c>
      <c r="F33" s="51" t="s">
        <v>84</v>
      </c>
      <c r="G33" s="22">
        <v>30000</v>
      </c>
      <c r="H33" s="24"/>
      <c r="I33" s="21">
        <f>SUM(G33:H33)</f>
        <v>30000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</row>
    <row r="34" spans="1:149" s="9" customFormat="1" ht="55.5" customHeight="1">
      <c r="A34" s="7"/>
      <c r="B34" s="63" t="s">
        <v>78</v>
      </c>
      <c r="C34" s="63" t="s">
        <v>79</v>
      </c>
      <c r="D34" s="64" t="s">
        <v>3</v>
      </c>
      <c r="E34" s="65" t="s">
        <v>80</v>
      </c>
      <c r="F34" s="51" t="s">
        <v>85</v>
      </c>
      <c r="G34" s="22">
        <v>20000</v>
      </c>
      <c r="H34" s="24"/>
      <c r="I34" s="21">
        <f>SUM(G34:H34)</f>
        <v>20000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</row>
    <row r="35" spans="1:149" s="9" customFormat="1" ht="18.75" customHeight="1">
      <c r="A35" s="7"/>
      <c r="B35" s="26"/>
      <c r="C35" s="26"/>
      <c r="D35" s="27"/>
      <c r="E35" s="28" t="s">
        <v>4</v>
      </c>
      <c r="F35" s="29"/>
      <c r="G35" s="30">
        <f>G17+G12+G29+G25+G26+G22+G24+G27+G31+G33+G34</f>
        <v>15435155</v>
      </c>
      <c r="H35" s="30">
        <f>SUM(H7:H32)</f>
        <v>10424350</v>
      </c>
      <c r="I35" s="30">
        <f>SUM(I9:I32)</f>
        <v>30832622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</row>
    <row r="36" spans="6:8" ht="12.75" customHeight="1" hidden="1">
      <c r="F36" s="6" t="s">
        <v>10</v>
      </c>
      <c r="H36" s="66">
        <f>SUM(H7:H35)</f>
        <v>20848700</v>
      </c>
    </row>
    <row r="37" spans="2:9" ht="23.25" customHeight="1">
      <c r="B37" s="75" t="s">
        <v>11</v>
      </c>
      <c r="C37" s="75"/>
      <c r="D37" s="75"/>
      <c r="E37" s="75"/>
      <c r="F37" s="75"/>
      <c r="G37" s="75"/>
      <c r="H37" s="75"/>
      <c r="I37" s="75"/>
    </row>
    <row r="38" spans="2:9" ht="15.75" customHeight="1">
      <c r="B38" s="74" t="s">
        <v>5</v>
      </c>
      <c r="C38" s="74"/>
      <c r="D38" s="74"/>
      <c r="E38" s="74"/>
      <c r="F38" s="74"/>
      <c r="G38" s="74"/>
      <c r="H38" s="74"/>
      <c r="I38" s="74"/>
    </row>
    <row r="39" spans="2:9" ht="29.25" customHeight="1">
      <c r="B39" s="74" t="s">
        <v>6</v>
      </c>
      <c r="C39" s="74"/>
      <c r="D39" s="74"/>
      <c r="E39" s="74"/>
      <c r="F39" s="74"/>
      <c r="G39" s="74"/>
      <c r="H39" s="74"/>
      <c r="I39" s="74"/>
    </row>
    <row r="40" ht="12.75" hidden="1"/>
    <row r="41" spans="1:149" s="9" customFormat="1" ht="18.75">
      <c r="A41" s="7"/>
      <c r="B41" s="8" t="s">
        <v>18</v>
      </c>
      <c r="C41" s="7"/>
      <c r="D41" s="7"/>
      <c r="E41" s="7"/>
      <c r="G41" s="10" t="s">
        <v>19</v>
      </c>
      <c r="H41" s="7"/>
      <c r="I41" s="7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</row>
    <row r="44" ht="12.75">
      <c r="I44" s="4"/>
    </row>
  </sheetData>
  <sheetProtection/>
  <mergeCells count="25">
    <mergeCell ref="C28:C30"/>
    <mergeCell ref="D14:D16"/>
    <mergeCell ref="C14:C16"/>
    <mergeCell ref="B14:B16"/>
    <mergeCell ref="F28:F29"/>
    <mergeCell ref="E28:E30"/>
    <mergeCell ref="B22:B24"/>
    <mergeCell ref="C22:C24"/>
    <mergeCell ref="D22:D24"/>
    <mergeCell ref="B28:B30"/>
    <mergeCell ref="B1:I1"/>
    <mergeCell ref="G2:I2"/>
    <mergeCell ref="B3:I3"/>
    <mergeCell ref="D28:D30"/>
    <mergeCell ref="E22:E24"/>
    <mergeCell ref="F15:F16"/>
    <mergeCell ref="F26:F27"/>
    <mergeCell ref="B39:I39"/>
    <mergeCell ref="B37:I37"/>
    <mergeCell ref="B38:I38"/>
    <mergeCell ref="B11:B12"/>
    <mergeCell ref="C11:C12"/>
    <mergeCell ref="D11:D12"/>
    <mergeCell ref="E11:E12"/>
    <mergeCell ref="E14:E16"/>
  </mergeCells>
  <printOptions/>
  <pageMargins left="0.5118110236220472" right="0.5118110236220472" top="1.141732283464567" bottom="0.5511811023622047" header="0.31496062992125984" footer="0.31496062992125984"/>
  <pageSetup fitToHeight="2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Катя</cp:lastModifiedBy>
  <cp:lastPrinted>2018-09-25T05:51:22Z</cp:lastPrinted>
  <dcterms:created xsi:type="dcterms:W3CDTF">2016-04-20T11:20:28Z</dcterms:created>
  <dcterms:modified xsi:type="dcterms:W3CDTF">2018-09-25T05:51:29Z</dcterms:modified>
  <cp:category/>
  <cp:version/>
  <cp:contentType/>
  <cp:contentStatus/>
</cp:coreProperties>
</file>